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A4C0152-95BA-4967-A8AE-9C16D201F659}" xr6:coauthVersionLast="47" xr6:coauthVersionMax="47" xr10:uidLastSave="{00000000-0000-0000-0000-000000000000}"/>
  <bookViews>
    <workbookView xWindow="-28920" yWindow="-120" windowWidth="29040" windowHeight="15840" xr2:uid="{44A9C2F1-ED12-4BFB-AB0C-89C0FE80042F}"/>
  </bookViews>
  <sheets>
    <sheet name="מעל אגנטייה (2)" sheetId="7" r:id="rId1"/>
    <sheet name="מעל אגנטייה" sheetId="1" r:id="rId2"/>
    <sheet name="רוטנטה" sheetId="4" r:id="rId3"/>
    <sheet name="לדדיקה" sheetId="3" r:id="rId4"/>
    <sheet name="דיוקטריו" sheetId="2" r:id="rId5"/>
    <sheet name="פליא פרליה" sheetId="6" r:id="rId6"/>
    <sheet name="אגיה טריאדה" sheetId="5" r:id="rId7"/>
  </sheets>
  <definedNames>
    <definedName name="_xlnm._FilterDatabase" localSheetId="6" hidden="1">'אגיה טריאדה'!$A$68:$P$68</definedName>
    <definedName name="_xlnm._FilterDatabase" localSheetId="4" hidden="1">דיוקטריו!$B$71:$M$71</definedName>
    <definedName name="_xlnm._FilterDatabase" localSheetId="3" hidden="1">לדדיקה!$A$52:$L$52</definedName>
    <definedName name="_xlnm._FilterDatabase" localSheetId="1" hidden="1">'מעל אגנטייה'!$A$162:$K$162</definedName>
    <definedName name="_xlnm._FilterDatabase" localSheetId="0" hidden="1">'מעל אגנטייה (2)'!$A$169:$K$169</definedName>
    <definedName name="_xlnm._FilterDatabase" localSheetId="2" hidden="1">רוטנטה!$A$71:$L$71</definedName>
  </definedNames>
  <calcPr calcId="191028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7" l="1"/>
  <c r="F141" i="7"/>
  <c r="F142" i="7"/>
  <c r="F143" i="7"/>
  <c r="G139" i="7"/>
  <c r="H89" i="7"/>
  <c r="H139" i="7"/>
  <c r="I10" i="7"/>
  <c r="G67" i="7"/>
  <c r="G68" i="7"/>
  <c r="G69" i="7"/>
  <c r="G70" i="7"/>
  <c r="G71" i="7"/>
  <c r="G72" i="7"/>
  <c r="G73" i="7"/>
  <c r="G74" i="7"/>
  <c r="G75" i="7"/>
  <c r="G76" i="7"/>
  <c r="G77" i="7"/>
  <c r="G78" i="7"/>
  <c r="G91" i="7"/>
  <c r="G92" i="7"/>
  <c r="G93" i="7"/>
  <c r="G94" i="7"/>
  <c r="G95" i="7"/>
  <c r="G96" i="7"/>
  <c r="G97" i="7"/>
  <c r="G99" i="7"/>
  <c r="G89" i="7"/>
  <c r="G65" i="7"/>
  <c r="H65" i="7"/>
  <c r="G98" i="7"/>
  <c r="F164" i="7"/>
  <c r="F163" i="7"/>
  <c r="H161" i="7"/>
  <c r="H154" i="7"/>
  <c r="F121" i="7"/>
  <c r="F120" i="7"/>
  <c r="F119" i="7"/>
  <c r="F118" i="7"/>
  <c r="F117" i="7"/>
  <c r="F116" i="7"/>
  <c r="G18" i="7"/>
  <c r="G17" i="7"/>
  <c r="G16" i="7"/>
  <c r="G15" i="7"/>
  <c r="G14" i="7"/>
  <c r="G13" i="7"/>
  <c r="G12" i="7"/>
  <c r="G157" i="1"/>
  <c r="G156" i="1"/>
  <c r="G155" i="1"/>
  <c r="G150" i="1"/>
  <c r="G149" i="1"/>
  <c r="G148" i="1"/>
  <c r="G147" i="1"/>
  <c r="G146" i="1"/>
  <c r="G145" i="1"/>
  <c r="G144" i="1"/>
  <c r="G138" i="1"/>
  <c r="G136" i="1"/>
  <c r="G135" i="1"/>
  <c r="G134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H83" i="1"/>
  <c r="H82" i="1"/>
  <c r="H81" i="1"/>
  <c r="H80" i="1"/>
  <c r="H79" i="1"/>
  <c r="H78" i="1"/>
  <c r="H77" i="1"/>
  <c r="H76" i="1"/>
  <c r="H75" i="1"/>
  <c r="H74" i="1"/>
  <c r="H73" i="1"/>
  <c r="H72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79" i="5"/>
  <c r="G79" i="5"/>
  <c r="G67" i="5"/>
  <c r="H67" i="5"/>
  <c r="I36" i="5"/>
  <c r="H36" i="5"/>
  <c r="I28" i="5"/>
  <c r="H28" i="5"/>
  <c r="I15" i="5"/>
  <c r="H15" i="5"/>
  <c r="I2" i="5"/>
  <c r="H2" i="5"/>
  <c r="I70" i="1"/>
  <c r="I19" i="1"/>
  <c r="I3" i="1"/>
  <c r="H142" i="1"/>
  <c r="G142" i="1"/>
  <c r="H153" i="1"/>
  <c r="G153" i="1"/>
  <c r="H132" i="1"/>
  <c r="G132" i="1"/>
  <c r="H115" i="1"/>
  <c r="G115" i="1"/>
  <c r="H70" i="1"/>
  <c r="I52" i="1"/>
  <c r="H52" i="1"/>
  <c r="H19" i="1"/>
  <c r="H3" i="1"/>
  <c r="I49" i="4"/>
  <c r="H49" i="4"/>
  <c r="I38" i="4"/>
  <c r="H38" i="4"/>
  <c r="I18" i="4"/>
  <c r="H18" i="4"/>
  <c r="I3" i="4"/>
  <c r="H3" i="4"/>
  <c r="I101" i="2"/>
  <c r="H101" i="2"/>
  <c r="I91" i="2"/>
  <c r="H91" i="2"/>
  <c r="I78" i="2"/>
  <c r="H78" i="2"/>
  <c r="I70" i="2"/>
  <c r="H70" i="2"/>
  <c r="J40" i="2"/>
  <c r="I40" i="2"/>
  <c r="J34" i="2"/>
  <c r="I34" i="2"/>
  <c r="J17" i="2"/>
  <c r="I17" i="2"/>
  <c r="J3" i="2"/>
  <c r="I3" i="2"/>
  <c r="H80" i="3"/>
  <c r="G80" i="3"/>
  <c r="H72" i="3"/>
  <c r="G72" i="3"/>
  <c r="H63" i="3"/>
  <c r="G63" i="3"/>
  <c r="H51" i="3"/>
  <c r="G51" i="3"/>
  <c r="I43" i="3"/>
  <c r="H43" i="3"/>
  <c r="I33" i="3"/>
  <c r="H33" i="3"/>
  <c r="I20" i="3"/>
  <c r="H20" i="3"/>
  <c r="H2" i="3"/>
  <c r="I2" i="3"/>
  <c r="G161" i="7"/>
  <c r="H10" i="7"/>
  <c r="G154" i="7"/>
</calcChain>
</file>

<file path=xl/sharedStrings.xml><?xml version="1.0" encoding="utf-8"?>
<sst xmlns="http://schemas.openxmlformats.org/spreadsheetml/2006/main" count="4126" uniqueCount="874">
  <si>
    <t>מכירה</t>
  </si>
  <si>
    <t>עד 40m²</t>
  </si>
  <si>
    <t>קישור</t>
  </si>
  <si>
    <t>ריהוט</t>
  </si>
  <si>
    <t>משופץ</t>
  </si>
  <si>
    <t>מרפסת</t>
  </si>
  <si>
    <t>מעלית</t>
  </si>
  <si>
    <t>קומה</t>
  </si>
  <si>
    <t>מחיר למטר</t>
  </si>
  <si>
    <t>מחיר</t>
  </si>
  <si>
    <t>מטרm²</t>
  </si>
  <si>
    <t>כתובת</t>
  </si>
  <si>
    <t>תשלומים נוספים</t>
  </si>
  <si>
    <t>תאריך פרסום</t>
  </si>
  <si>
    <t>תאריך התקון</t>
  </si>
  <si>
    <t>מחיר2</t>
  </si>
  <si>
    <t>https://www.spiti24.gr/en/1683339</t>
  </si>
  <si>
    <t>כן</t>
  </si>
  <si>
    <t>לא</t>
  </si>
  <si>
    <t>Ptolemeon 27, Thessaloniki 546 30, יוון</t>
  </si>
  <si>
    <t>https://en.spitogatos.gr/sale_Apartment_Historical_Center__Center_of_Thessaloniki_-l9576518</t>
  </si>
  <si>
    <t>Afentouli 3, Thessaloniki 546 30, יוון</t>
  </si>
  <si>
    <t>https://en.spitogatos.gr/sale_Apartment_Historical_Center__Center_of_Thessaloniki_-l9576520</t>
  </si>
  <si>
    <t>https://www.xe.gr/property/en/poliseis%7Ckatoikies%7Cdodekanisou%7C662917374.html</t>
  </si>
  <si>
    <t>Egnatia 9, Thessaloniki 546 30, יוון</t>
  </si>
  <si>
    <t>https://www.spiti24.gr/en/8552172#photo11</t>
  </si>
  <si>
    <t>Ptolemeon 19, Thessaloniki 546 30, יוון</t>
  </si>
  <si>
    <t>https://www.spiti24.gr/en/6253838</t>
  </si>
  <si>
    <t>Adigonidon 7, Thessaloniki 546 30, יוון</t>
  </si>
  <si>
    <t>https://en.spitogatos.gr/sale_Studio_Flat_Historical_Center__Center_of_Thessaloniki_-l8086457</t>
  </si>
  <si>
    <t>Ανδρέα Συγγρού 25, Thessaloniki 546 30, יוון</t>
  </si>
  <si>
    <t>Ptolemeon 29, Thessaloniki 546 30, יוון</t>
  </si>
  <si>
    <t>https://www.spiti24.gr/en/6283442</t>
  </si>
  <si>
    <t>Ptolemeon 27</t>
  </si>
  <si>
    <t>https://www.plot.gr/en/classifieds/view/40070987-studio-30sqm-for-sale/?bl=1</t>
  </si>
  <si>
    <t>Adigonidon 13</t>
  </si>
  <si>
    <t>https://www.spiti24.gr/en/6315370</t>
  </si>
  <si>
    <t>Afentouli 1</t>
  </si>
  <si>
    <t>https://www.plot.gr/en/classifieds/view/40099983-studio-31sqm-for-sale/?bl=1?bl=1</t>
  </si>
  <si>
    <t>Διοικητηρίου 36</t>
  </si>
  <si>
    <t>https://www.spiti24.gr/en/6267915</t>
  </si>
  <si>
    <t>Elenis Svoronou6, Thessaloniki 546 30, יוון</t>
  </si>
  <si>
    <t>https://www.spiti24.gr/en/6176238</t>
  </si>
  <si>
    <t>Egnatia 45, Thessaloniki 546 25, יוון</t>
  </si>
  <si>
    <t>https://www.spiti24.gr/en/6175140</t>
  </si>
  <si>
    <t>Elenis Svoronou9, Thessaloniki 546 30, יוון</t>
  </si>
  <si>
    <t>https://www.spiti24.gr/en/6232185</t>
  </si>
  <si>
    <t>ptomeleon 8</t>
  </si>
  <si>
    <t>https://www.spiti24.gr/en/90009036</t>
  </si>
  <si>
    <t>Ionos Dragoumi 51, Thessaloniki 546 30, יוון</t>
  </si>
  <si>
    <t>https://en.spitogatos.gr/property/1110210804</t>
  </si>
  <si>
    <t>Filippou 16-18, 546 31, Thessaloniki</t>
  </si>
  <si>
    <t>Ionos Dragoumi 47, Thessaloniki 546 30, יוון</t>
  </si>
  <si>
    <t>https://www.spiti24.gr/en/6253861</t>
  </si>
  <si>
    <t>https://www.spiti24.gr/en/8552172</t>
  </si>
  <si>
    <t>Adigonidon 11, Thessaloniki 546 30, יוון</t>
  </si>
  <si>
    <t>https://www.spiti24.gr/en/6835029</t>
  </si>
  <si>
    <t>https://www.spiti24.gr/en/6176235</t>
  </si>
  <si>
    <t>https://www.spiti24.gr/en/6559417</t>
  </si>
  <si>
    <t>קרקע</t>
  </si>
  <si>
    <t>Olimpou 8</t>
  </si>
  <si>
    <t>https://www.spiti24.gr/en/6662865</t>
  </si>
  <si>
    <t>Ionos Dragoumi 59, Thessaloniki 546 30, יוון</t>
  </si>
  <si>
    <t>מm²40 -m²55</t>
  </si>
  <si>
    <t>https://en.spitogatos.gr/property/119909169</t>
  </si>
  <si>
    <t>Siggrou 23</t>
  </si>
  <si>
    <t>https://en.spitogatos.gr/property/119915246</t>
  </si>
  <si>
    <t>Ptolemeon 39, Thessaloniki 546 30, יוון</t>
  </si>
  <si>
    <t>https://www.spiti24.gr/en/6664621</t>
  </si>
  <si>
    <t>I. Dragoumi 54, Thessaloniki 546 31, יוון</t>
  </si>
  <si>
    <t>https://www.spiti24.gr/en/6454286</t>
  </si>
  <si>
    <t>Ptolemeon 26, Thessaloniki 546 30, יוון</t>
  </si>
  <si>
    <t>https://www.plot.gr/en/classifieds/view/40064308-studio-40sqm-for-sale/?bl=1?bl=1</t>
  </si>
  <si>
    <t>Karaoli ke Dimitriou Ton Kiprion 12, Thessaloniki 546 30, יוון</t>
  </si>
  <si>
    <t xml:space="preserve">Ptolemeon 26, Thessaloniki </t>
  </si>
  <si>
    <t>https://en.spitogatos.gr/property/119443501</t>
  </si>
  <si>
    <t>Adigonidon 19, Thessaloniki 546 30, יוון</t>
  </si>
  <si>
    <t>https://en.spitogatos.gr/property/119399662</t>
  </si>
  <si>
    <t>Adigonidon 5-1, Thessaloniki 546 30, Греция</t>
  </si>
  <si>
    <t>https://www.spiti24.gr/en/6517438</t>
  </si>
  <si>
    <t xml:space="preserve">Karaoli ke Dimitriou Ton Kiprion 6, Thessaloniki </t>
  </si>
  <si>
    <t>https://www.spiti24.gr/en/6232184</t>
  </si>
  <si>
    <t xml:space="preserve">Ptolemeon 19, Thessaloniki </t>
  </si>
  <si>
    <t>https://www.plot.gr/en/classifieds/view/40118201-studio-44sqm-for-sale/?bl=1</t>
  </si>
  <si>
    <t>Ptolemeon 12, Thessaloniki 546 30, יוון</t>
  </si>
  <si>
    <t>https://en.spitogatos.gr/property/119366035</t>
  </si>
  <si>
    <t>Karaoli ke Dimitriou Ton Kiprion 53-29, Thessaloniki 546 30, Греция</t>
  </si>
  <si>
    <t>https://www.spiti24.gr/en/6214816</t>
  </si>
  <si>
    <t xml:space="preserve">Ptolemeon 23, Thessaloniki </t>
  </si>
  <si>
    <t>https://www.spiti24.gr/en/90797585</t>
  </si>
  <si>
    <t>Adigonidon 36, Thessaloniki</t>
  </si>
  <si>
    <t>https://www.plot.gr/en/classifieds/view/40099986-apartment-48sqm-for-sale/?bl=1?bl=1</t>
  </si>
  <si>
    <t>Olimpou 41, Thessaloniki 546 30, יוון</t>
  </si>
  <si>
    <t>https://www.spiti24.gr/en/6232178</t>
  </si>
  <si>
    <t>Elenis Svoronou 4, Thessaloniki</t>
  </si>
  <si>
    <t>https://www.spiti24.gr/en/6177539</t>
  </si>
  <si>
    <t xml:space="preserve">Olimpou 43, Thessaloniki </t>
  </si>
  <si>
    <t>https://en.spitogatos.gr/property/118198531</t>
  </si>
  <si>
    <t>https://www.spiti24.gr/en/2962349</t>
  </si>
  <si>
    <t xml:space="preserve">Adigonidon 1, Thessaloniki </t>
  </si>
  <si>
    <t>https://en.spitogatos.gr/property/118800346</t>
  </si>
  <si>
    <t>Antigonidon 20, Thessaloniki 546 30, Ellada</t>
  </si>
  <si>
    <t>https://www.spiti24.gr/en/90009759</t>
  </si>
  <si>
    <t xml:space="preserve">Ionos Dragoumi 38, Thessaloniki </t>
  </si>
  <si>
    <t>https://www.plot.gr/en/classifieds/view/40092117-apartment-55sqm-for-sale/?bl=1</t>
  </si>
  <si>
    <t xml:space="preserve">Siggrou 33, Thessaloniki 546 30, </t>
  </si>
  <si>
    <t>מ55m²-m²70</t>
  </si>
  <si>
    <t>https://www.plot.gr/en/classifieds/view/38149061-studio-55sqm-for-sale/?bl=1%3Fbl%3D1&amp;</t>
  </si>
  <si>
    <t>Καραολή και Δημητρίου 26, Thessaloniki 546 30, יוון</t>
  </si>
  <si>
    <t>https://www.plot.gr/en/classifieds/view/40092117-apartment-55sqm-for-sale/?bl=1?bl=1</t>
  </si>
  <si>
    <t>Ptolemeon 36, Thessaloniki 546 30, יוון</t>
  </si>
  <si>
    <t>https://www.spiti24.gr/en/6290183</t>
  </si>
  <si>
    <t>Adigonidon 23-15, Thessaloniki 546 30, יוון</t>
  </si>
  <si>
    <t>https://en.spitogatos.gr/sale_Apartment_Historical_Center__Center_of_Thessaloniki_-l9576528</t>
  </si>
  <si>
    <t>Paliatsiou Olga, Afentouli</t>
  </si>
  <si>
    <t>https://www.spiti24.gr/en/6315372#photo12</t>
  </si>
  <si>
    <t>https://en.spitogatos.gr/sale_Apartment_Historical_Center__Center_of_Thessaloniki_-l9752058</t>
  </si>
  <si>
    <t>Egnatia 15, Thessaloniki 546 30, Ellada</t>
  </si>
  <si>
    <t>https://en.spitogatos.gr/sale_Apartment_Historical_Center__Center_of_Thessaloniki_-l9786412</t>
  </si>
  <si>
    <t>Ptolemeon 11, Thessaloniki 546 30, יוון</t>
  </si>
  <si>
    <t xml:space="preserve">כן </t>
  </si>
  <si>
    <t>Ptolemeon 14-16, Thessaloniki 546 30, יוון</t>
  </si>
  <si>
    <t>https://www.plot.gr/en/classifieds/view/40099604-apartment-64sqm-for-sale/?bl=1?bl=1</t>
  </si>
  <si>
    <t>https://www.plot.gr/en/classifieds/view/40105100-apartment-67sqm-for-sale/?bl=1?bl=1</t>
  </si>
  <si>
    <t>Filippou 4, Thessaloniki 546 30, יוון</t>
  </si>
  <si>
    <t>https://www.spiti24.gr/en/1610939</t>
  </si>
  <si>
    <t>כ</t>
  </si>
  <si>
    <t>Καραολή και Δημητρίου 24, Thessaloniki 546 30, יוון</t>
  </si>
  <si>
    <t>https://en.spitogatos.gr/sale_Apartment_Historical_Center__Center_of_Thessaloniki_-l9865582</t>
  </si>
  <si>
    <t>Διοικητηρίου 38, Thessaloniki 546 30, יוון</t>
  </si>
  <si>
    <t>https://en.spitogatos.gr/property/1110176506</t>
  </si>
  <si>
    <t>Olimpou 46, Thessaloniki 546 30,</t>
  </si>
  <si>
    <t>https://en.spitogatos.gr/property/119786412</t>
  </si>
  <si>
    <t>Selefkidon 15</t>
  </si>
  <si>
    <t>Selefkidon 2-30, Thessaloniki 546 30, Греция</t>
  </si>
  <si>
    <t>https://en.spitogatos.gr/property/119865582</t>
  </si>
  <si>
    <t xml:space="preserve">Διοικητηρίου 34, Thessaloniki 546 30, </t>
  </si>
  <si>
    <t>מ70m² ...</t>
  </si>
  <si>
    <t>https://www.spiti24.gr/en/6439038</t>
  </si>
  <si>
    <t>Agoniston 49, Thessaloniki 546 30, יוון</t>
  </si>
  <si>
    <t>https://www.spiti24.gr/en/6310337</t>
  </si>
  <si>
    <t>Siggrou 31, Thessaloniki 546 25, יוון</t>
  </si>
  <si>
    <t>https://www.spiti24.gr/en/6588102</t>
  </si>
  <si>
    <t>Καραολή και Δημητρίου 30, Thessaloniki 546 30, יוון</t>
  </si>
  <si>
    <t>https://www.spiti24.gr/en/6097045</t>
  </si>
  <si>
    <t>Kristalli 4, Thessaloniki 546 30, יוון</t>
  </si>
  <si>
    <t>https://www.spiti24.gr/en/90007593</t>
  </si>
  <si>
    <t>Κώστα Κρυστάλλη 15, Thessaloniki 546 30, יוון</t>
  </si>
  <si>
    <t>https://www.plot.gr/en/classifieds/view/40041371-apartment-83sqm-for-sale/?bl=1?bl=1</t>
  </si>
  <si>
    <t>Adigonidon 8, Thessaloniki 546 30, יוון</t>
  </si>
  <si>
    <t>https://www.spiti24.gr/en/1325332#photo8</t>
  </si>
  <si>
    <t>Ionos Dragoumi 55, Thessaloniki 546 30, יוון</t>
  </si>
  <si>
    <t>https://www.plot.gr/en/classifieds/view/40084049-apartment-85sqm-for-sale/?bl=1?bl=1</t>
  </si>
  <si>
    <t>Siggrou 14, Thessaloniki 546 30, יוון</t>
  </si>
  <si>
    <t>https://www.plot.gr/en/classifieds/view/40073737-apartment-109sqm-for-sale/?bl=1?bl=1</t>
  </si>
  <si>
    <t>Egnatia 29, Thessaloniki 546 30, יוון</t>
  </si>
  <si>
    <t>https://en.spitogatos.gr/property/1110002615</t>
  </si>
  <si>
    <t>https://en.spitogatos.gr/property/1110265506</t>
  </si>
  <si>
    <t>Siggrou 30-36, Thessaloniki 546 3</t>
  </si>
  <si>
    <t>https://en.spitogatos.gr/property/119244045</t>
  </si>
  <si>
    <t>Siggrou 41-33, Thessaloniki 546 30,</t>
  </si>
  <si>
    <t>השכרה לזמן ארוך</t>
  </si>
  <si>
    <t xml:space="preserve"> </t>
  </si>
  <si>
    <t xml:space="preserve">מחיר </t>
  </si>
  <si>
    <t>https://en.spitogatos.gr/rent_Apartment_Historical_Center__Center_of_Thessaloniki_-l9846032</t>
  </si>
  <si>
    <t>LM Company, Egnatia 33, Thessaloniki 546 30, יוון</t>
  </si>
  <si>
    <t>https://www.spiti24.gr/en/6519178</t>
  </si>
  <si>
    <t>Ptolemeon 7, Thessaloniki 546 30, יוון</t>
  </si>
  <si>
    <t>https://www.spiti24.gr/en/8552176</t>
  </si>
  <si>
    <t>https://www.spiti24.gr/en/6253887</t>
  </si>
  <si>
    <t xml:space="preserve"> Adigonidon 7, Thessaloniki 546 30, יוון</t>
  </si>
  <si>
    <t>https://www.spiti24.gr/en/6803903</t>
  </si>
  <si>
    <t>https://www.spiti24.gr/en/1207754</t>
  </si>
  <si>
    <t>Ptolemeon 1, Thessaloniki 546 30, יוון</t>
  </si>
  <si>
    <t>https://www.spiti24.gr/en/6217625</t>
  </si>
  <si>
    <t>Adigonidon 2, Thessaloniki 546 30, יוון</t>
  </si>
  <si>
    <t>https://www.spiti24.gr/en/90782686</t>
  </si>
  <si>
    <t>Karaoli ke Dimitriou Ton Kiprion 14, Thessaloniki 546 30, יוון</t>
  </si>
  <si>
    <t>Ptolemeon 14-16, Thessaloniki</t>
  </si>
  <si>
    <t>https://www.spiti24.gr/en/90712470</t>
  </si>
  <si>
    <t>https://www.spiti24.gr/en/90089324</t>
  </si>
  <si>
    <t>Adigonidon 5-1, Thessaloniki</t>
  </si>
  <si>
    <t>https://www.spiti24.gr/en/90951137</t>
  </si>
  <si>
    <t xml:space="preserve">Elenis Svoronou 4-6, Thessaloniki </t>
  </si>
  <si>
    <t>https://www.spiti24.gr/en/90409789</t>
  </si>
  <si>
    <t>Karaoli ke Dimitriou Ton Kiprion 16, Thessaloniki</t>
  </si>
  <si>
    <t>https://www.spiti24.gr/en/90003238</t>
  </si>
  <si>
    <t>Olimpou 47, Thessaloniki 546 30, יוון</t>
  </si>
  <si>
    <t>https://www.spiti24.gr/en/90904571</t>
  </si>
  <si>
    <t>Adigonidon 1, Thessaloniki 546 30, יוון</t>
  </si>
  <si>
    <t>1/1/10/2020</t>
  </si>
  <si>
    <t>https://en.spitogatos.gr/property/219906149</t>
  </si>
  <si>
    <t>https://en.spitogatos.gr/property/2110227122</t>
  </si>
  <si>
    <t xml:space="preserve">Selefkidon 20, Thessaloniki </t>
  </si>
  <si>
    <t>https://www.plot.gr/en/classifieds/view/40135528-studio-35sqm-for-rent/?bl=1</t>
  </si>
  <si>
    <t>Πλατεια Αγωνιστών Κυπριων, Thessaloniki 546 30, יוון</t>
  </si>
  <si>
    <t>מ45m² -55m²</t>
  </si>
  <si>
    <t>https://en.spitogatos.gr/rent_Studio_Flat_Historical_Center__Center_of_Thessaloniki_-l9506097</t>
  </si>
  <si>
    <t>https://www.spiti24.gr/en/6640392</t>
  </si>
  <si>
    <t>Selefkidon 10, Thessaloniki 546 30, יוון</t>
  </si>
  <si>
    <t>Ptolemeon 2-8, Thessaloniki</t>
  </si>
  <si>
    <t>https://www.spiti24.gr/en/90499568</t>
  </si>
  <si>
    <t xml:space="preserve">Καραολή και Δημητρίου 20, Thessaloniki </t>
  </si>
  <si>
    <t>https://www.spiti24.gr/en/90753103</t>
  </si>
  <si>
    <t>Ptolemeon 33, Thessaloniki 546 30, יוון</t>
  </si>
  <si>
    <t>https://www.spiti24.gr/en/90408955</t>
  </si>
  <si>
    <t>https://www.spiti24.gr/en/90713820</t>
  </si>
  <si>
    <t>Adigonidon 17, Thessaloniki 546 30, יוון</t>
  </si>
  <si>
    <t>https://www.spiti24.gr/en/90977272</t>
  </si>
  <si>
    <t>מ55m²-70m²</t>
  </si>
  <si>
    <t>תשלומים</t>
  </si>
  <si>
    <t>https://www.spiti24.gr/en/90906994</t>
  </si>
  <si>
    <t>Olimpou 44-52, Thessaloniki</t>
  </si>
  <si>
    <t>https://en.spitogatos.gr/property/2110121512</t>
  </si>
  <si>
    <t>Adigonidon 5, Thessaloniki 546 30, יוון</t>
  </si>
  <si>
    <t>https://en.spitogatos.gr/property/2110262406</t>
  </si>
  <si>
    <t>מ75m²</t>
  </si>
  <si>
    <t>https://www.spiti24.gr/en/6253419</t>
  </si>
  <si>
    <t>Karaoli ke Dimitriou Ton Kiprion 16, Thessaloniki 546 30, יוון</t>
  </si>
  <si>
    <t>https://www.spiti24.gr/en/6486459</t>
  </si>
  <si>
    <t>Elenis Svoronou 6, Thessaloniki 546 30, יוון</t>
  </si>
  <si>
    <t>https://www.plot.gr/en/classifieds/view/40099870-apartment-75sqm-for-rent/?bl=1</t>
  </si>
  <si>
    <t>Διοικητηρίου 34, Thessaloniki 546 30</t>
  </si>
  <si>
    <t>השכרה לזמן קצר</t>
  </si>
  <si>
    <t>איזור</t>
  </si>
  <si>
    <t>חדרים</t>
  </si>
  <si>
    <t>מחיר ליוני/אוגוסט</t>
  </si>
  <si>
    <t>קבלה</t>
  </si>
  <si>
    <t>מחיר אוקטובר</t>
  </si>
  <si>
    <t>https://he.airbnb.com/rooms/18823225?location=Thessaloniki%2C%20Greece&amp;check_in=2020-07-23&amp;check_out=2020-07-24&amp;source_impression_id=p3_1593506800_1UPrNbINToh%2FzFNH&amp;guests=1&amp;adults=1</t>
  </si>
  <si>
    <t>מעל אגנטייה</t>
  </si>
  <si>
    <t>Afentouli 8, Thessaloniki 546 30, יוון</t>
  </si>
  <si>
    <t>https://he.airbnb.com/rooms/40911215?location=Thessaloniki%2C%20Greece&amp;check_in=2020-07-23&amp;check_out=2020-07-24&amp;source_impression_id=p3_1593502713_lCcg2w0TDgQMXNpF&amp;guests=1&amp;adults=1</t>
  </si>
  <si>
    <t>https://he.airbnb.com/rooms/40911215?location=Thessaloniki%2C%20Greece&amp;check_in=2020-07-23&amp;check_out=2020-07-24&amp;source_impression_id=p3_1593505678_ZiDfrKe1R9JT178M&amp;guests=1&amp;adults=1</t>
  </si>
  <si>
    <t>Selefkidon 4, Thessaloniki 546 30, יוון</t>
  </si>
  <si>
    <t>https://www.booking.com/hotel/gr/antigonido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480685803_265874696_2_0_0;no_rooms=1;room1=A%2CA;sb_price_type=total;type=total;ucfs=1&amp;</t>
  </si>
  <si>
    <t xml:space="preserve"> Adigonidon 5, Thessaloniki 546 30, יוון</t>
  </si>
  <si>
    <t>https://he.airbnb.com/rooms/29509762?location=Thessaloniki%2C%20Greece&amp;check_in=2020-07-23&amp;check_out=2020-07-24&amp;source_impression_id=p3_1593505694_D5LRoOVMbQCvF2Wo&amp;guests=1&amp;adults=1</t>
  </si>
  <si>
    <t>Ptolemeon 29 Β, Thessaloniki 546 30, יוון</t>
  </si>
  <si>
    <t>https://he.airbnb.com/rooms/817373?location=Thessaloniki%2C%20Greece&amp;check_in=2020-07-23&amp;check_out=2020-07-24&amp;source_impression_id=p3_1593505500_60KM4gHhNNDcc7o0&amp;guests=1&amp;adults=1</t>
  </si>
  <si>
    <t>Selefkidon 8, Thessaloniki 546 30, יוון</t>
  </si>
  <si>
    <t>https://he.airbnb.com/rooms/42537257?location=Thessaloniki%2C%20Greece&amp;check_in=2020-07-23&amp;check_out=2020-07-24&amp;source_impression_id=p3_1593506237_d31DZiaCQWVpQCsv&amp;guests=1&amp;adults=1</t>
  </si>
  <si>
    <t>https://www.booking.com/hotel/gr/luxuru-souita-2-with-smart-tv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410671201_226507847_2_0_0;no_rooms=1;room1=A%2CA;sb_price_type=total;type=total;ucfs=1&amp;</t>
  </si>
  <si>
    <t>Episkopou Amvrosiou 5, Thessaloniki 546 30, יוון</t>
  </si>
  <si>
    <t>https://www.booking.com/hotel/gr/q-luxury-rooms-1-city-center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538287401_195457791_2_0_0;no_rooms=1;room1=A%2CA;sb_price_type=total;type=total;ucfs=1&amp;</t>
  </si>
  <si>
    <t>Ptolemeon 28, Thessaloniki 546 30, יוון</t>
  </si>
  <si>
    <t>https://he.airbnb.com/rooms/28153667?location=Thessaloniki%2C%20Greece&amp;check_in=2020-07-23&amp;check_out=2020-07-24&amp;source_impression_id=p3_1593508121_l9wausuB1%2BBJX5x3&amp;guests=1&amp;adults=1</t>
  </si>
  <si>
    <t>https://www.booking.com/hotel/gr/souita-in-the-centre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339847201_226507867_2_0_0;no_rooms=1;room1=A%2CA;sb_price_type=total;type=total;ucfs=1&amp;</t>
  </si>
  <si>
    <t>Ptolemeon 17, Thessaloniki 546 30, יוון</t>
  </si>
  <si>
    <t>https://www.booking.com/hotel/gr/bit-pazar-thessalonike12345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276201401_202222386_2_0_0;no_rooms=1;room1=A%2CA;sb_price_type=total;type=total;ucfs=1&amp;</t>
  </si>
  <si>
    <t>Filippou 3, Thessaloniki 546 30, יוון</t>
  </si>
  <si>
    <t>https://he.airbnb.com/rooms/20777502?location=Thessaloniki%2C%20Greece&amp;check_in=2020-07-23&amp;check_out=2020-07-24&amp;source_impression_id=p3_1593506232_My%2BXIaX%2Fpk8F8325&amp;guests=1&amp;adults=1</t>
  </si>
  <si>
    <t>https://he.airbnb.com/rooms/41307114?location=Thessaloniki%2C%20Greece&amp;check_in=2020-07-23&amp;check_out=2020-07-24&amp;source_impression_id=p3_1593506794_6%2BEIDLsDFtryUSZe&amp;guests=1&amp;adults=1</t>
  </si>
  <si>
    <t>Ionos Dragoumi 43, Thessaloniki 546 25, יוון</t>
  </si>
  <si>
    <t>https://www.booking.com/hotel/gr/ultima-suites-nilie-hospitality-mgm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602497601_268775436_2_0_0;no_rooms=1;room1=A%2CA;sb_price_type=total;type=total;ucfs=1&amp;</t>
  </si>
  <si>
    <t>Ptolemeon 40, Thessaloniki 546 30, יוון</t>
  </si>
  <si>
    <t>https://he.airbnb.com/rooms/22493781?_set_bev_on_new_domain=1594110744_NzU2ZjA3ODE1OGE2&amp;source_impression_id=p3_1594111589_5ByAyfxMKsKAclBl&amp;guests=1&amp;adults=1&amp;check_in=2020-07-15&amp;check_out=2020-07-16</t>
  </si>
  <si>
    <t>Filippou 5, Thessaloniki 546 30, יוון</t>
  </si>
  <si>
    <t>https://www.booking.com/hotel/gr/artsuite-7.ru.html?aid=376388;label=booking-name-he-ZjzRvp_RD_yeZ9lEt5OinQS267777970027%3Apl%3Ata%3Ap1%3Ap22%2C563%2C000%3Aac%3Aap%3Aneg%3Afi%3Atikwd-65526620%3Alp1007967%3Ali%3Adec%3Adm%3Appccp%3DUmFuZG9tSVYkc2RlIyh9YcX_GyndjDE1z6LWmEwkC5A;sid=5804e9afe3595e6b5e08a0c266cb138b;checkin=2020-07-17;checkout=2020-07-18;dest_id=-829252;dest_type=city;dist=0;group_adults=2;group_children=0;hapos=1;hpos=1;no_rooms=1;room1=A%2CA;sb_price_type=total;soh=1;sr_order=popularity;srepoch=1594112329;srpvid=aeca3f24e94e01c5;type=total;ucfs=1&amp;#no_availability_msg</t>
  </si>
  <si>
    <t>Ptolemeon 9, Thessaloniki 546 30, יוון</t>
  </si>
  <si>
    <t>https://www.booking.com/hotel/gr/restored-immaculate-condo-historic-center-1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627455801_244380958_2_0_0;no_rooms=1;room1=A%2CA;sb_price_type=total;type=total;ucfs=1&amp;</t>
  </si>
  <si>
    <t>Egnatia 15, Thessaloniki 546 30, יוון</t>
  </si>
  <si>
    <t>https://he.airbnb.com/rooms/35125666?location=Thessaloniki%2C%20Greece&amp;check_in=2020-07-23&amp;check_out=2020-07-24&amp;source_impression_id=p3_1593506809_fjkne%2FixR3VRgSj0&amp;guests=1&amp;adults=1</t>
  </si>
  <si>
    <t>Adigonidon 20, Thessaloniki 546 30, יוון</t>
  </si>
  <si>
    <t>https://he.airbnb.com/rooms/30173148?_set_bev_on_new_domain=1594110744_NzU2ZjA3ODE1OGE2&amp;source_impression_id=p3_1594111418_7J%2FRPEEbloe3AvSf&amp;guests=1&amp;adults=1&amp;check_in=2020-10-13&amp;check_out=2020-10-14</t>
  </si>
  <si>
    <t>Διοικητηρίου 34, Thessaloniki 546 30, יוון</t>
  </si>
  <si>
    <t>https://www.booking.com/hotel/gr/pa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no_rooms=1;room1=A%2CA;sb_price_type=total;type=total;ucfs=1&amp;</t>
  </si>
  <si>
    <t>https://he.airbnb.com/rooms/38048786?location=Thessaloniki%2C%20Greece&amp;check_in=2020-07-23&amp;check_out=2020-07-24&amp;source_impression_id=p3_1593506227_MvhVaZrbB9N1RFfB&amp;guests=1&amp;adults=1</t>
  </si>
  <si>
    <t>https://he.airbnb.com/rooms/36655970?_set_bev_on_new_domain=1594110744_NzU2ZjA3ODE1OGE2&amp;source_impression_id=p3_1594111204_ZVT50bFXX3vQ6UGz&amp;guests=1&amp;adults=1&amp;check_in=2020-07-15&amp;check_out=2020-07-17</t>
  </si>
  <si>
    <t>elefkidon 4, Thessaloniki 546 30, יוון</t>
  </si>
  <si>
    <t>מחיר מעודכן</t>
  </si>
  <si>
    <t>https://www.plot.gr/en/classifieds/view/40080843-apartment-30sqm-for-sale/?bl=1&amp;hl=1</t>
  </si>
  <si>
    <t>Διοικητηρίου 44, Thessaloniki 546 30, יוון</t>
  </si>
  <si>
    <t>Ptolemeon 29α, Thessaloniki 546 30, יוון</t>
  </si>
  <si>
    <t>https://www.xe.gr/property/en/poliseis%7Ckatoikies%7Ckentro-thessaloniki%7C669422470.html</t>
  </si>
  <si>
    <t>Ptolemeon 21, Thessaloniki 546 30, יוון</t>
  </si>
  <si>
    <t>https://www.spiti24.gr/en/6321952#photo10</t>
  </si>
  <si>
    <t>Egnatia 31, Thessaloniki 546 25, יוון</t>
  </si>
  <si>
    <t>Afentouli 7, Thessaloniki 546 30, יוון</t>
  </si>
  <si>
    <t>https://en.spitogatos.gr/sale_Studio_Flat_Historical_Center__Center_of_Thessaloniki_-l9527782</t>
  </si>
  <si>
    <t>Διοικητηρίου 36, Thessaloniki 546 30, יוון</t>
  </si>
  <si>
    <t>https://www.spiti24.gr/en/6125949#photo9</t>
  </si>
  <si>
    <t>Ionos Dragoumi 45, Thessaloniki 546 30, יוון</t>
  </si>
  <si>
    <t>https://www.spiti24.gr/en/6433323</t>
  </si>
  <si>
    <t>Ptolemeon 31, Thessaloniki 546 30, יוון</t>
  </si>
  <si>
    <t>https://www.xe.gr/property/en/poliseis%7Ckatoikies%7Ckentro-thessaloniki%7C666715287.html</t>
  </si>
  <si>
    <t>Adigonidon 3, Thessaloniki 546 30, יוון</t>
  </si>
  <si>
    <t>https://www.plot.gr/en/classifieds/view/40064308-studio-40sqm-for-sale/?bl=1</t>
  </si>
  <si>
    <t>https://www.spiti24.gr/en/6819097</t>
  </si>
  <si>
    <t>https://www.spiti24.gr/en/6606956</t>
  </si>
  <si>
    <t>Siggrou 19, Thessaloniki 546 30, יוון</t>
  </si>
  <si>
    <t>https://www.spiti24.gr/en/6693785</t>
  </si>
  <si>
    <t>Ionos Dragoumi 43, Thessaloniki 546 30, יוון</t>
  </si>
  <si>
    <t>https://www.spiti24.gr/en/6139645</t>
  </si>
  <si>
    <t>Kiprion 4, Thessaloniki 546 30, יוון</t>
  </si>
  <si>
    <t>https://en.spitogatos.gr/sale_Apartment_Historical_Center__Center_of_Thessaloniki_-l9399662</t>
  </si>
  <si>
    <t>כן ישן</t>
  </si>
  <si>
    <t>Mini Mix Markt, Egnatia 27, Thessaloniki 546 30, יוון</t>
  </si>
  <si>
    <t>https://www.spiti24.gr/en/2200438</t>
  </si>
  <si>
    <t>Adigonidon 21, Thessaloniki 546 30, יוון</t>
  </si>
  <si>
    <t>https://en.spitogatos.gr/sale_Apartment_Historical_Center__Center_of_Thessaloniki_-l9366035</t>
  </si>
  <si>
    <t>ANTIGONIDWN 10</t>
  </si>
  <si>
    <t>Ptolemeon 23, Thessaloniki 546 30, יוון</t>
  </si>
  <si>
    <t>https://www.spiti24.gr/en/6455043</t>
  </si>
  <si>
    <t>Selefkidon 30, Thessaloniki 546 30, יוון</t>
  </si>
  <si>
    <t>https://www.spiti24.gr/en/6215221</t>
  </si>
  <si>
    <t>Μανάβικο, Thessaloniki 546 30, יוון</t>
  </si>
  <si>
    <t>https://en.spitogatos.gr/sale_Studio_Flat_Historical_Center__Center_of_Thessaloniki_-l9516871</t>
  </si>
  <si>
    <t>Egnatia 1-1, 546 30, Thessaloniki</t>
  </si>
  <si>
    <t>https://en.spitogatos.gr/sale_Studio_Flat_Historical_Center__Center_of_Thessaloniki_-l9556302</t>
  </si>
  <si>
    <t>Afentouli 12, Thessaloniki 546 30, יוון</t>
  </si>
  <si>
    <t>https://www.spiti24.gr/en/6315378</t>
  </si>
  <si>
    <t>https://www.spiti24.gr/en/6253221</t>
  </si>
  <si>
    <t>Κώστα Κρυστάλλη 3, Thessaloniki 546 30, יוון</t>
  </si>
  <si>
    <t>https://www.spiti24.gr/en/6131720#photo3</t>
  </si>
  <si>
    <t>Egnatia 28, Thessaloniki 546 30, יוון</t>
  </si>
  <si>
    <t>https://en.spitogatos.gr/sale_Studio_Flat_Historical_Center__Center_of_Thessaloniki_-l9861432</t>
  </si>
  <si>
    <t>Iwnos Dragoymi 45, Kentro</t>
  </si>
  <si>
    <t>https://www.plot.gr/en/classifieds/view/40101650-studio-50sqm-for-sale/?bl=1</t>
  </si>
  <si>
    <t>https://www.spiti24.gr/en/6267006</t>
  </si>
  <si>
    <t>Karaoli ke Dimitriou Ton Kiprion 22, Thessaloniki 546 30, יוון</t>
  </si>
  <si>
    <t>https://www.spiti24.gr/en/6268163</t>
  </si>
  <si>
    <t>https://www.spiti24.gr/en/6564575</t>
  </si>
  <si>
    <t>https://en.spitogatos.gr/sale_Apartment_Historical_Center__Center_of_Thessaloniki_-l9576526</t>
  </si>
  <si>
    <t>Karaoli ke Dimitriou Ton Kiprion 32-44, Thessaloniki 546 30, יוון</t>
  </si>
  <si>
    <t>https://www.plot.gr/en/classifieds/view/40061001-studio-52sqm-for-sale/?bl=1</t>
  </si>
  <si>
    <t>Καραολή και Δημητρίου 18, Thessaloniki 546 30, יוון</t>
  </si>
  <si>
    <t>https://www.spiti24.gr/en/2200485</t>
  </si>
  <si>
    <t>https://www.spiti24.gr/en/6818752</t>
  </si>
  <si>
    <t xml:space="preserve"> Adigonidon 16, Thessaloniki 546 30, יוון</t>
  </si>
  <si>
    <t>https://en.spitogatos.gr/sale_Apartment_Dioikitirio__Center_of_Thessaloniki_-l9558421</t>
  </si>
  <si>
    <t>Karaoli ke Dimitriou Ton Kiprion 12-20, Thessaloniki 546 30, יוון</t>
  </si>
  <si>
    <t>https://en.spitogatos.gr/sale_Apartment_Dioikitirio__Center_of_Thessaloniki_-l9537833</t>
  </si>
  <si>
    <t>Adigonidon 10, Thessaloniki 546 30, יוון</t>
  </si>
  <si>
    <t>https://www.xe.gr/property/en/poliseis%7Ckatoikies%7Ckentro-thessaloniki%7C623422487.html</t>
  </si>
  <si>
    <t>https://www.spiti24.gr/en/6388797</t>
  </si>
  <si>
    <t>Siggrou 22, Thessaloniki 546 30, יוון</t>
  </si>
  <si>
    <t>https://www.spiti24.gr/en/6605986</t>
  </si>
  <si>
    <t>https://www.spiti24.gr/en/90000725</t>
  </si>
  <si>
    <t>https://www.spiti24.gr/en/6324687</t>
  </si>
  <si>
    <t>https://www.spiti24.gr/en/6280370</t>
  </si>
  <si>
    <t xml:space="preserve"> Adigonidon 1, Thessaloniki 546 30, יוון</t>
  </si>
  <si>
    <t>https://www.spiti24.gr/en/6280391</t>
  </si>
  <si>
    <t>https://www.spiti24.gr/en/3445746</t>
  </si>
  <si>
    <t>https://www.spiti24.gr/en/6502038</t>
  </si>
  <si>
    <t>Episkopou Amvrosiou 3, Thessaloniki 546 30, יוון</t>
  </si>
  <si>
    <t>https://www.spiti24.gr/en/6127383</t>
  </si>
  <si>
    <t>https://www.spiti24.gr/en/6218395</t>
  </si>
  <si>
    <t>Ptolemeon 2, Thessaloniki 546 30, יוון</t>
  </si>
  <si>
    <t>https://en.spitogatos.gr/rent_Apartment_Historical_Center__Center_of_Thessaloniki_-l9851792</t>
  </si>
  <si>
    <t xml:space="preserve">לא </t>
  </si>
  <si>
    <t>https://www.spiti24.gr/en/6568715#photo7</t>
  </si>
  <si>
    <t>https://www.spiti24.gr/en/6839628</t>
  </si>
  <si>
    <t>https://www.spiti24.gr/en/6253590#photo19</t>
  </si>
  <si>
    <t>https://www.spiti24.gr/en/6186776</t>
  </si>
  <si>
    <t>Elenis Svoronou 9, Thessaloniki 546 30, יוון</t>
  </si>
  <si>
    <t>https://www.spiti24.gr/en/6568795</t>
  </si>
  <si>
    <t>Ptolemeon 6, Thessaloniki 546 30, יוון</t>
  </si>
  <si>
    <t>https://www.spiti24.gr/en/6161189</t>
  </si>
  <si>
    <t>Siggrou 21, Thessaloniki 546 30, יוון</t>
  </si>
  <si>
    <t>https://www.spiti24.gr/en/6486457#photo6</t>
  </si>
  <si>
    <t>https://he.airbnb.com/rooms/28387370?location=Thessaloniki%2C%20Greece&amp;check_in=2020-07-23&amp;check_out=2020-07-24&amp;source_impression_id=p3_1593503656_eEkoABPt0iv4vPbS&amp;guests=1&amp;adults=1&amp;display_currency=EUR</t>
  </si>
  <si>
    <t xml:space="preserve"> Ptolemeon 10, Thessaloniki 546 30, יוון</t>
  </si>
  <si>
    <t>https://he.airbnb.com/rooms/21169811?location=Thessaloniki%2C%20Greece&amp;check_in=2020-07-23&amp;check_out=2020-07-24&amp;source_impression_id=p3_1593508103_iJv1sdvn746jVADF&amp;guests=1&amp;adults=1</t>
  </si>
  <si>
    <t>Episkopou Amvrosiou 6, Thessaloniki 546 30, יוון</t>
  </si>
  <si>
    <t>https://he.airbnb.com/rooms/26899467?_set_bev_on_new_domain=1594110744_NzU2ZjA3ODE1OGE2&amp;source_impression_id=p3_1594110809_Sj2RHQGwXEBwXcER&amp;guests=1&amp;adults=1&amp;check_in=2020-09-03&amp;check_out=2020-09-04</t>
  </si>
  <si>
    <t>Egnatia 25, Thessaloniki 546 30, יוון</t>
  </si>
  <si>
    <t>מחיר מעותרן</t>
  </si>
  <si>
    <t>https://en.spitogatos.gr/sale_Apartment_Historical_Center__Center_of_Thessaloniki_-l9377654</t>
  </si>
  <si>
    <t>רוטנטה</t>
  </si>
  <si>
    <t>Armenopoulou 11, Thessaloniki 546 35, יוון</t>
  </si>
  <si>
    <t>https://www.spiti24.gr/en/6863710</t>
  </si>
  <si>
    <t>Leonida Iasonidou 15, Thessaloniki 546 35, יוון</t>
  </si>
  <si>
    <t>https://www.spiti24.gr/en/2219446#photo2</t>
  </si>
  <si>
    <t>Kiriakou Manolaki 8, Thessaloniki 546 35, יוון</t>
  </si>
  <si>
    <t>https://en.spitogatos.gr/sale_Apartment_Historical_Center__Center_of_Thessaloniki_-l9736830</t>
  </si>
  <si>
    <t>Str. Makrigianni 13, Thessaloniki 546 35, יוון</t>
  </si>
  <si>
    <t>https://www.spiti24.gr/en/6995888</t>
  </si>
  <si>
    <t>Mitseon 7, Thessaloniki 546 31, יוון</t>
  </si>
  <si>
    <t>https://www.spiti24.gr/en/6956485</t>
  </si>
  <si>
    <t>Leonida Iasonidou 4, Thessaloniki 546 35, יוון</t>
  </si>
  <si>
    <t>https://en.spitogatos.gr/sale_Apartment_Historical_Center__Center_of_Thessaloniki_-l9766571</t>
  </si>
  <si>
    <t>Agias Sofias 47, Thessaloniki 546 31, יוון</t>
  </si>
  <si>
    <t>https://en.spitogatos.gr/sale_Studio_Flat_Historical_Center__Center_of_Thessaloniki_-l9889028</t>
  </si>
  <si>
    <t>Al. Delmouzou 11-3, Thessaloniki 546 35, יוון</t>
  </si>
  <si>
    <t>https://www.plot.gr/en/classifieds/view/40055207-apartment-30sqm-for-sale/?bl=1&amp;hl=1</t>
  </si>
  <si>
    <t>Apostolou Pavlou 16-18, Thessaloniki 546 35, יוון</t>
  </si>
  <si>
    <t>https://www.spiti24.gr/en/6557152</t>
  </si>
  <si>
    <t>Str. Makrigianni 2, Thessaloniki 546 35, יוון</t>
  </si>
  <si>
    <t>https://www.spiti24.gr/en/6158195</t>
  </si>
  <si>
    <t>https://www.spiti24.gr/en/6819046#photo5</t>
  </si>
  <si>
    <t>https://en.spitogatos.gr/sale_Apartment_Kamara__Center_of_Thessaloniki_-l8797534</t>
  </si>
  <si>
    <t>Kiriakou Manolaki 13, Thessaloniki 546 35, יוון</t>
  </si>
  <si>
    <t>https://en.spitogatos.gr/sale_Studio_Flat_Historical_Center__Center_of_Thessaloniki_-l9843735</t>
  </si>
  <si>
    <t>Armenopoulou 7, Thessaloniki 546 35, יוון</t>
  </si>
  <si>
    <t>https://www.spiti24.gr/en/6419033</t>
  </si>
  <si>
    <t>Egnatia 77, Thessaloniki 546 22, יוון</t>
  </si>
  <si>
    <t>https://www.spiti24.gr/en/6565413</t>
  </si>
  <si>
    <t>Agiou Dimitriou 160, Thessaloniki 546 35, יוון</t>
  </si>
  <si>
    <t>https://www.spiti24.gr/en/2219499</t>
  </si>
  <si>
    <t>https://www.spiti24.gr/en/2329536</t>
  </si>
  <si>
    <t>Apostolou Pavlou 16, Thessaloniki 546 35, יוון</t>
  </si>
  <si>
    <t>https://www.spiti24.gr/en/2634129</t>
  </si>
  <si>
    <t>Armenopoulou 23, Thessaloniki 546 35, יוון</t>
  </si>
  <si>
    <t>https://www.spiti24.gr/en/1499821</t>
  </si>
  <si>
    <t>Kon/nou Melenikou 23, Thessaloniki 546 35, יוון</t>
  </si>
  <si>
    <t>https://www.spiti24.gr/en/2380930</t>
  </si>
  <si>
    <t>Al. Delmouzou 5, Thessaloniki 546 35, יוון</t>
  </si>
  <si>
    <t>https://www.spiti24.gr/en/2982052</t>
  </si>
  <si>
    <t>Μοίραρχου Δ. Κουφίτσα 10, Thessaloniki 546 35, יוון</t>
  </si>
  <si>
    <t>https://www.spiti24.gr/en/8201365</t>
  </si>
  <si>
    <t>Egnatia 113, Thessaloniki 546 35, יוון</t>
  </si>
  <si>
    <t>https://www.spiti24.gr/en/6424163</t>
  </si>
  <si>
    <t>Leonida Iasonidou 598, Thessaloniki 546 35, יוון</t>
  </si>
  <si>
    <t>https://en.spitogatos.gr/sale_Apartment_Historical_Center__Center_of_Thessaloniki_-l8570447</t>
  </si>
  <si>
    <t>Platonos 31, Thessaloniki 546 31, יוון</t>
  </si>
  <si>
    <t>https://www.spiti24.gr/en/6173553</t>
  </si>
  <si>
    <t>Evripidou 4, Thessaloniki 546 35, יוון</t>
  </si>
  <si>
    <t>https://www.spiti24.gr/en/2684383</t>
  </si>
  <si>
    <t>Armenopoulou 17-9, Thessaloniki 546 35, יוון</t>
  </si>
  <si>
    <t>https://www.plot.gr/en/classifieds/view/40023276-apartment-60sqm-for-sale/?bl=1&amp;hl=1</t>
  </si>
  <si>
    <t>Kon/nou Paleologou 29-21, Thessaloniki 546 35, יוון</t>
  </si>
  <si>
    <t>https://www.plot.gr/en/classifieds/view/40039243-apartment-60sqm-for-sale/?bl=1&amp;hl=1</t>
  </si>
  <si>
    <t>Sokratous 6, Thessaloniki 546 35, יוון</t>
  </si>
  <si>
    <t>https://www.plot.gr/en/classifieds/view/40119893-apartment-62sqm-for-sale/?bl=1&amp;hl=1</t>
  </si>
  <si>
    <t>Nik. Sklavou 1, Thessaloniki 546 35, יוון</t>
  </si>
  <si>
    <t>מ75m² ...</t>
  </si>
  <si>
    <t>https://www.xe.gr/property/en/poliseis%7Ckatoikies%7Ckentro-thessaloniki%7C669276356.html</t>
  </si>
  <si>
    <t>Egnatia 69, Thessaloniki 546 31, יוון</t>
  </si>
  <si>
    <t>https://www.spiti24.gr/en/6403178</t>
  </si>
  <si>
    <t>Agias Sofias 54, Thessaloniki 546 35, יוון</t>
  </si>
  <si>
    <t>https://www.plot.gr/en/classifieds/view/40086639-apartment-85sqm-for-sale/?bl=1&amp;hl=1</t>
  </si>
  <si>
    <t>okratous 6, Thessaloniki 546 35, יוון</t>
  </si>
  <si>
    <t>https://www.plot.gr/en/classifieds/view/40082935-apartment-85sqm-for-sale/?bl=1&amp;hl=1</t>
  </si>
  <si>
    <t>Leonida Iasonidou 30-34, Thessaloniki 546 35, יוון</t>
  </si>
  <si>
    <t>https://en.spitogatos.gr/property/219852127</t>
  </si>
  <si>
    <t>https://en.spitogatos.gr/property/219949113</t>
  </si>
  <si>
    <t>Pl. Agiou Georgiou Rotonta 5-4, Thessaloniki 546 35, יוון</t>
  </si>
  <si>
    <t>https://www.spiti24.gr/en/6317089</t>
  </si>
  <si>
    <t>Kiriakou Manolaki 5, Thessaloniki 546 35, יוון</t>
  </si>
  <si>
    <t>https://www.spiti24.gr/en/6525430</t>
  </si>
  <si>
    <t>Egnatia 123, Thessaloniki 546 21, יוון</t>
  </si>
  <si>
    <t>https://www.plot.gr/en/classifieds/view/40112002-apartment-30sqm-for-rent/?bl=1&amp;hl=1</t>
  </si>
  <si>
    <t>Ipourgou Filippou Dragoumi 14-18, Thessaloniki 546 35, יוון</t>
  </si>
  <si>
    <t>https://www.plot.gr/en/classifieds/view/40122126-apartment-30sqm-for-rent/?bl=1&amp;hl=1</t>
  </si>
  <si>
    <t>Filippou 107-95, Thessaloniki 546 35, יוון</t>
  </si>
  <si>
    <t>https://en.spitogatos.gr/rent_Studio_Flat_Agios_Dimitrios__Center_of_Thessaloniki_-l9183059</t>
  </si>
  <si>
    <t>Olimpou 111, Thessaloniki 546 35, יוון</t>
  </si>
  <si>
    <t>https://www.spiti24.gr/en/6234547</t>
  </si>
  <si>
    <t>Kon/nou Melenikou 26, Thessaloniki 546 35, יוון</t>
  </si>
  <si>
    <t>https://en.spitogatos.gr/property/219815883</t>
  </si>
  <si>
    <t>Evripidou 2-8, Thessaloniki 546 35, יוון</t>
  </si>
  <si>
    <t>https://www.spiti24.gr/en/6139906</t>
  </si>
  <si>
    <t>https://www.spiti24.gr/en/6135344</t>
  </si>
  <si>
    <t>Armenopoulou 25, Thessaloniki 546 35, יוון</t>
  </si>
  <si>
    <t>https://www.spiti24.gr/en/6212471</t>
  </si>
  <si>
    <t>Kon/nou Melenikou 34, Thessaloniki 546 35, יוון</t>
  </si>
  <si>
    <t>https://www.spiti24.gr/en/6867469#photo4</t>
  </si>
  <si>
    <t>https://www.spiti24.gr/en/6566200</t>
  </si>
  <si>
    <t>Kon/nou Melenikou 18, Thessaloniki 546 35, יוון</t>
  </si>
  <si>
    <t>https://www.spiti24.gr/en/6458134</t>
  </si>
  <si>
    <t>https://en.spitogatos.gr/rent_Apartment_TIF_-_University_Area__Center_of_Thessaloniki_-l9798974</t>
  </si>
  <si>
    <t>Egnatia 127, Thessaloniki 546 35, יוון</t>
  </si>
  <si>
    <t>https://www.plot.gr/en/classifieds/view/40065847-apartment-55sqm-for-rent/?bl=1&amp;hl=1</t>
  </si>
  <si>
    <t>Apostolou Pavlou 7-5, Thessaloniki 546 35, יוון</t>
  </si>
  <si>
    <t>https://en.spitogatos.gr/property/219912604</t>
  </si>
  <si>
    <t>Patriarchou Ioakim 27, Thessaloniki 546 35, יוון</t>
  </si>
  <si>
    <t>https://www.plot.gr/en/classifieds/view/40103906-apartment-66sqm-for-rent/?bl=1&amp;hl=1</t>
  </si>
  <si>
    <t>Egnatia 119, Thessaloniki 546 35, יוון</t>
  </si>
  <si>
    <t>https://www.plot.gr/en/classifieds/view/40064805-apartment-68sqm-for-rent/?bl=1&amp;hl=1</t>
  </si>
  <si>
    <t>Armenopoulou 10-24, Thessaloniki 546 35, יוון</t>
  </si>
  <si>
    <t>https://www.spiti24.gr/en/6216043</t>
  </si>
  <si>
    <t>https://en.spitogatos.gr/property/219948538</t>
  </si>
  <si>
    <t>Ipourgou Filippou Dragoumi 2-4, Thessaloniki 546 35, יוון</t>
  </si>
  <si>
    <t>27/0/2020</t>
  </si>
  <si>
    <t>https://en.spitogatos.gr/property/219916577</t>
  </si>
  <si>
    <t>Olimpou 117-113, Thessaloniki 546 35, יוון</t>
  </si>
  <si>
    <t>https://www.xe.gr/property/en/poliseis%7Ckatoikies%7Caristotelous%7C652643714.html</t>
  </si>
  <si>
    <t>לדדיקה</t>
  </si>
  <si>
    <t>Fragkon 15, Thessaloniki 546 25, יוון</t>
  </si>
  <si>
    <t>https://www.spiti24.gr/en/6370091</t>
  </si>
  <si>
    <t>Viktoros Ougko 14, Thessaloniki 546 25, יוון</t>
  </si>
  <si>
    <t>https://www.spiti24.gr/en/6331879</t>
  </si>
  <si>
    <t>Tantalidou 6-8, Thessaloniki 546 26, יוון</t>
  </si>
  <si>
    <t>https://www.spiti24.gr/en/6129689</t>
  </si>
  <si>
    <t>https://www.spiti24.gr/en/6327818</t>
  </si>
  <si>
    <t>Verias, Thessaloniki 546 25, יוון</t>
  </si>
  <si>
    <t>Orfanidou 2, Thessaloniki 546 26, יוון</t>
  </si>
  <si>
    <t>https://en.spitogatos.gr/sale_Studio_Flat_Historical_Center__Center_of_Thessaloniki_-l9748815</t>
  </si>
  <si>
    <t>Dodekanisou 6, Thessaloniki 546 26, יוון</t>
  </si>
  <si>
    <t>https://www.spiti24.gr/en/6370006</t>
  </si>
  <si>
    <t>https://www.spiti24.gr/en/6137720</t>
  </si>
  <si>
    <t>Dodekanisou 2, Thessaloniki 546 26, יוון</t>
  </si>
  <si>
    <t>https://www.spiti24.gr/en/2629037</t>
  </si>
  <si>
    <t>https://www.spiti24.gr/en/6176938</t>
  </si>
  <si>
    <t xml:space="preserve"> Dodekanisou, Thessaloniki, יוון</t>
  </si>
  <si>
    <t>https://www.spiti24.gr/en/6327851</t>
  </si>
  <si>
    <t>Tipou 3, Thessaloniki 546 25, יוון</t>
  </si>
  <si>
    <t>https://www.spiti24.gr/en/6178567</t>
  </si>
  <si>
    <t>https://en.spitogatos.gr/sale_Apartment_Historical_Center__Center_of_Thessaloniki_-l9343493</t>
  </si>
  <si>
    <t>Dodekanisou 25, Thessaloniki 546 26, יוון</t>
  </si>
  <si>
    <t>https://en.spitogatos.gr/property/119126296</t>
  </si>
  <si>
    <t>Fragkon 20, Thessaloniki 546 25, יוון</t>
  </si>
  <si>
    <t>https://www.plot.gr/en/classifieds/view/40052123-apartment-46sqm-for-sale/?bl=1</t>
  </si>
  <si>
    <t>Vilara 7-5, Thessaloniki 546 25, יוון</t>
  </si>
  <si>
    <t>https://en.spitogatos.gr/sale_Studio_Flat_Historical_Center__Center_of_Thessaloniki_-l9126347</t>
  </si>
  <si>
    <t>Fragkon 22, Thessaloniki 546 25, יוון</t>
  </si>
  <si>
    <t>https://www.spiti24.gr/en/6370075</t>
  </si>
  <si>
    <t>https://en.spitogatos.gr/property/119511617</t>
  </si>
  <si>
    <t>Fragkon 9, Thessaloniki 546 26, יוון</t>
  </si>
  <si>
    <t>https://www.plot.gr/en/classifieds/view/40078317-studio-57sqm-for-sale/?bl=1</t>
  </si>
  <si>
    <t>Salaminos 10, Thessaloniki 546 25, יוון</t>
  </si>
  <si>
    <t>https://www.plot.gr/en/classifieds/view/40120099-studio-57sqm-for-sale/?bl=1</t>
  </si>
  <si>
    <t>Agiou Mina 2-12, Thessaloniki 546 25, יוון</t>
  </si>
  <si>
    <t>https://en.spitogatos.gr/sale_Apartment_Historical_Center__Center_of_Thessaloniki_-l9765697</t>
  </si>
  <si>
    <t>Valaoritou 3, Thessaloniki 546 26, יוון</t>
  </si>
  <si>
    <t>https://www.xe.gr/property/en/poliseis%7Ckatoikies%7Ckentro-thessaloniki%7C667711900.html</t>
  </si>
  <si>
    <t>Orfanidou 8, Thessaloniki 546 26, יוון</t>
  </si>
  <si>
    <t>https://www.spiti24.gr/en/6426564</t>
  </si>
  <si>
    <t>El. Venizelou 40-44, Thessaloniki 546 24, יוון</t>
  </si>
  <si>
    <t>https://en.spitogatos.gr/sale_Apartment_Dioikitirio__Center_of_Thessaloniki_-l9882579</t>
  </si>
  <si>
    <t>Ermou 5, Thessaloniki 546 25, יוון</t>
  </si>
  <si>
    <t>https://en.spitogatos.gr/sale_Apartment_Historical_Center__Center_of_Thessaloniki_-l9216255</t>
  </si>
  <si>
    <t>Doxis 8, Thessaloniki 546 25, יוון</t>
  </si>
  <si>
    <t>https://www.spiti24.gr/en/1315729</t>
  </si>
  <si>
    <t>https://www.plot.gr/en/classifieds/view/40102190-studio-24sqm-for-rent/?bl=1</t>
  </si>
  <si>
    <t>Dodekanisou 13A, Thessaloniki 546 26, יוון</t>
  </si>
  <si>
    <t>https://en.spitogatos.gr/rent_Apartment_Ladadika__Center_of_Thessaloniki_-l9818458</t>
  </si>
  <si>
    <t>Edessis 10, Thessaloniki 546 25, יוון</t>
  </si>
  <si>
    <t>https://www.spiti24.gr/en/6289811</t>
  </si>
  <si>
    <t>Tsimiski 13, Thessaloniki 546 24, יוון</t>
  </si>
  <si>
    <t>https://en.spitogatos.gr/rent_Studio_Flat_Historical_Center__Center_of_Thessaloniki_-l9687491</t>
  </si>
  <si>
    <t>Valaoritou 7, Thessaloniki 546 26, יוון</t>
  </si>
  <si>
    <t>https://en.spitogatos.gr/rent_Apartment_Historical_Center__Center_of_Thessaloniki_-l9785546</t>
  </si>
  <si>
    <t>Irodou Attikou 10, Thessaloniki 546 25, יוון</t>
  </si>
  <si>
    <t>https://www.plot.gr/en/classifieds/view/40105641-studio-40sqm-for-rent/?bl=1</t>
  </si>
  <si>
    <t>Egnatia 28, Thessaloniki 546 25, יוון</t>
  </si>
  <si>
    <t>https://www.spiti24.gr/en/3496956</t>
  </si>
  <si>
    <t>Ermou 2-10, Thessaloniki 546 25, יוון</t>
  </si>
  <si>
    <t>https://www.spiti24.gr/en/6149544</t>
  </si>
  <si>
    <t>Dodekanisou 19a, Thessaloniki 546 26, יוון</t>
  </si>
  <si>
    <t>https://en.spitogatos.gr/rent_Apartment_Historical_Center__Center_of_Thessaloniki_-l9773206</t>
  </si>
  <si>
    <t>Fragkon 24, Thessaloniki 546 25, יוון</t>
  </si>
  <si>
    <t>https://www.spiti24.gr/en/6185347#photo1</t>
  </si>
  <si>
    <t>Dodekanisou 15-13, Thessaloniki</t>
  </si>
  <si>
    <t>https://www.spiti24.gr/en/6248036</t>
  </si>
  <si>
    <t>Tantalidou 3, Thessaloniki 546 26, יוון</t>
  </si>
  <si>
    <t>https://www.plot.gr/en/classifieds/view/40112750-apartment-60sqm-for-rent/?bl=1</t>
  </si>
  <si>
    <t>https://en.spitogatos.gr/rent_Apartment_Historical_Center__Center_of_Thessaloniki_-l9882528</t>
  </si>
  <si>
    <t>Ermou 4, Thessaloniki 546 25, יוון</t>
  </si>
  <si>
    <t>https://www.plot.gr/en/classifieds/view/40074773-studio-68sqm-for-rent/?bl=1</t>
  </si>
  <si>
    <t>Fasianou 3, Thessaloniki 546 25, יוון</t>
  </si>
  <si>
    <t>https://www.plot.gr/en/classifieds/view/40077659-apartment-85sqm-for-rent/?bl=1</t>
  </si>
  <si>
    <t>Ionos Dragoumi 16, Thessaloniki 546 24, יוון</t>
  </si>
  <si>
    <t>https://www.spiti24.gr/en/6502706#photo1</t>
  </si>
  <si>
    <t>Leontos Sofou 18-22, Thessaloniki 546 26, יוון</t>
  </si>
  <si>
    <t>https://www.plot.gr/en/classifieds/view/40125485-apartment-85sqm-for-rent/?bl=1</t>
  </si>
  <si>
    <t>Siggrou 15-13, Thessaloniki 546 25, יוון</t>
  </si>
  <si>
    <t>מחיר ליוני/אוגוסת</t>
  </si>
  <si>
    <t>https://he.airbnb.com/rooms/41376550?location=%D7%A1%D7%9C%D7%95%D7%A0%D7%99%D7%A7%D7%99%2C%20Greece&amp;check_in=2020-07-23&amp;check_out=2020-07-24&amp;source_impression_id=p3_1594283965_6UpSdUZfIEasQzZ8&amp;guests=1&amp;adults=1</t>
  </si>
  <si>
    <t>Leontos Sofou 6-12, Thessaloniki 546 26, יוון</t>
  </si>
  <si>
    <t>https://he.airbnb.com/rooms/18574940?location=%D7%A1%D7%9C%D7%95%D7%A0%D7%99%D7%A7%D7%99%2C%20Greece&amp;check_in=2020-07-23&amp;check_out=2020-07-24&amp;source_impression_id=p3_1594284108_y%2FuC9TdPiKO5D7Rm&amp;guests=1&amp;adults=1</t>
  </si>
  <si>
    <t>Edessis 2, Thessaloniki 546 25, יוון</t>
  </si>
  <si>
    <t>https://he.airbnb.com/rooms/40106069?location=%D7%A1%D7%9C%D7%95%D7%A0%D7%99%D7%A7%D7%99%2C%20Greece&amp;check_in=2020-07-23&amp;check_out=2020-07-24&amp;source_impression_id=p3_1594284237_QrrLU8aleT%2FP2Gc3&amp;guests=1&amp;adults=1</t>
  </si>
  <si>
    <t>Vilara 2, Thessaloniki 546 25, יוון</t>
  </si>
  <si>
    <t>https://he.airbnb.com/rooms/25301446?location=%D7%A1%D7%9C%D7%95%D7%A0%D7%99%D7%A7%D7%99%2C%20Greece&amp;check_in=2020-07-23&amp;check_out=2020-07-24&amp;source_impression_id=p3_1594284369_%2FSIHTU7vbYJB6FJs&amp;guests=1&amp;adults=1</t>
  </si>
  <si>
    <t>Valaoritou 29, Thessaloniki 546 23, יוון</t>
  </si>
  <si>
    <t>https://he.airbnb.com/rooms/19312663?location=%D7%A1%D7%9C%D7%95%D7%A0%D7%99%D7%A7%D7%99%2C%20Greece&amp;check_in=2020-07-23&amp;check_out=2020-07-24&amp;source_impression_id=p3_1594284696_934AmY1iNdvIYZEe&amp;guests=1&amp;adults=1</t>
  </si>
  <si>
    <t>https://he.airbnb.com/rooms/19467760?location=%D7%A1%D7%9C%D7%95%D7%A0%D7%99%D7%A7%D7%99%2C%20Greece&amp;check_in=2020-07-23&amp;check_out=2020-07-24&amp;source_impression_id=p3_1594284876_fDZ89UsrFpCs6nzc&amp;guests=1&amp;adults=1</t>
  </si>
  <si>
    <t>Katouni 1, Thessaloniki 546 25, יוון</t>
  </si>
  <si>
    <t>https://he.airbnb.com/rooms/41832114?location=%D7%A1%D7%9C%D7%95%D7%A0%D7%99%D7%A7%D7%99%2C%20Greece&amp;check_in=2020-07-23&amp;check_out=2020-07-24&amp;source_impression_id=p3_1594284985_0NC%2BQOxTkb4ITTiX&amp;guests=1&amp;adults=1</t>
  </si>
  <si>
    <t>https://he.airbnb.com/rooms/36837317?location=%D7%A1%D7%9C%D7%95%D7%A0%D7%99%D7%A7%D7%99%2C%20Greece&amp;check_in=2020-07-23&amp;check_out=2020-07-24&amp;source_impression_id=p3_1594285073_lwONF%2Bh6gYBdysAb&amp;guests=1&amp;adults=1</t>
  </si>
  <si>
    <t>https://www.booking.com/hotel/gr/kainourio-retire-sto-kentro-tes-thessalonikes.he.html?aid=376388;label=booking-name-he-xqebtu27XxDgfwKXm2%2Aa1QS434526452833%3Apl%3Ata%3Ap1%3Ap22%2C563%2C000%3Aac%3Aap%3Aneg%3Afi%3Atikwd-354785107087%3Alp1007972%3Ali%3Adec%3Adm%3Appccp%3DUmFuZG9tSVYkc2RlIyh9YcX_GyndjDE1z6LWmEwkC5A;atlas_src=sr_iw_btn;checkin=2020-07-16;checkout=2020-07-17;dest_id=-829252;dest_type=city;dist=0;group_adults=2;group_children=0;no_rooms=1;room1=A%2CA;sb_price_type=total;type=total;ucfs=1&amp;</t>
  </si>
  <si>
    <t>Valaoritou 5-1, Thessaloniki 546 26, יוון</t>
  </si>
  <si>
    <t>https://www.booking.com/hotel/gr/hermes-suites-nilie-hospitality-mgmt.he.html?aid=376388;label=booking-name-he-xqebtu27XxDgfwKXm2%2Aa1QS434526452833%3Apl%3Ata%3Ap1%3Ap22%2C563%2C000%3Aac%3Aap%3Aneg%3Afi%3Atikwd-354785107087%3Alp1007972%3Ali%3Adec%3Adm%3Appccp%3DUmFuZG9tSVYkc2RlIyh9YcX_GyndjDE1z6LWmEwkC5A;atlas_src=sr_iw_btn;checkin=2020-07-16;checkout=2020-07-17;dest_id=-829252;dest_type=city;dist=0;group_adults=2;group_children=0;highlighted_blocks=613739201_268775435_2_0_0;no_rooms=1;room1=A%2CA;sb_price_type=total;type=total;ucfs=1&amp;</t>
  </si>
  <si>
    <t>עד m²40</t>
  </si>
  <si>
    <t>https://en.spitogatos.gr/sale_Apartment_Dioikitirio__Center_of_Thessaloniki_-l9731188</t>
  </si>
  <si>
    <t>דיוקטריה</t>
  </si>
  <si>
    <t>Mavili 12-22, Thessaloniki 546 30, יוון</t>
  </si>
  <si>
    <t>https://en.spitogatos.gr/sale_Studio_Flat_Dioikitirio__Center_of_Thessaloniki_-l9072192</t>
  </si>
  <si>
    <t>Paparrigopoulou 7, Thessaloniki 546 30, יוון</t>
  </si>
  <si>
    <t>https://www.spiti24.gr/en/6538101</t>
  </si>
  <si>
    <t>Καραολή και Δημητρίου 33, Thessaloniki 546 30, יוון</t>
  </si>
  <si>
    <t>https://www.xe.gr/property/en/poliseis%7Ckatoikies%7Ckentro-thessaloniki%7C627294779.html</t>
  </si>
  <si>
    <t>Olimpou 10, Thessaloniki 546 30, יוון</t>
  </si>
  <si>
    <t>https://www.spiti24.gr/en/6386716#photo5</t>
  </si>
  <si>
    <t>Καραολή και Δημητρίου 19, Thessaloniki 546 30, יוון</t>
  </si>
  <si>
    <t>https://en.spitogatos.gr/sale_Studio_Flat_Vardaris__Vardaris_-_Lahanokipi_-l9015628</t>
  </si>
  <si>
    <t>Irinis 4, Thessaloniki 546 30, יוון</t>
  </si>
  <si>
    <t>https://www.xe.gr/property/en/poliseis%7Ckatoikies%7Ckentro-thessaloniki%7C669278174.html</t>
  </si>
  <si>
    <t>Kosti Palama 8, Thessaloniki 546 30, יוון</t>
  </si>
  <si>
    <t>https://en.spitogatos.gr/property/119576514</t>
  </si>
  <si>
    <t>Karaoli ke Dimitriou Ton Kiprion 37, Thessaloniki 546 30, יוון</t>
  </si>
  <si>
    <t>https://en.spitogatos.gr/sale_Apartment_Historical_Center__Center_of_Thessaloniki_-l9416879</t>
  </si>
  <si>
    <t>Mavili 18, Thessaloniki 546 30, יוון</t>
  </si>
  <si>
    <t>https://www.spiti24.gr/en/6115373</t>
  </si>
  <si>
    <t>Mavili 8, Thessaloniki 546 30, יוון</t>
  </si>
  <si>
    <t>https://en.spitogatos.gr/sale_Apartment_Vardaris__Vardaris_-_Lahanokipi_-l9382634</t>
  </si>
  <si>
    <t>https://www.xe.gr/property/en/poliseis%7Ckatoikies%7Cplateia-antigonidon%7C647987128.html</t>
  </si>
  <si>
    <t>Paparrigopoulou 21, Thessaloniki 546 30, יוון</t>
  </si>
  <si>
    <t>https://en.spitogatos.gr/sale_Studio_Flat_Center_of_Thessaloniki__Thessaloniki_-_Municipality_-l8945020</t>
  </si>
  <si>
    <t>Salty Moon, Mavili 10, Thessaloniki 546 30, יוון</t>
  </si>
  <si>
    <t>aparrigopoulou 9, Thessaloniki 546 30, יוון</t>
  </si>
  <si>
    <t>https://www.xe.gr/property/poliseis%7Ckatoikies%7Cplateia-antigonidon%7C467085011.html</t>
  </si>
  <si>
    <t>Irinis 17, Thessaloniki 546 30, יוון</t>
  </si>
  <si>
    <t>https://www.spiti24.gr/en/2468449</t>
  </si>
  <si>
    <t>Paparrigopoulou 24, Thessaloniki 546 30, Ellada (54630)</t>
  </si>
  <si>
    <t>https://www.plot.gr/en/classifieds/view/40010454-apartment-47sqm-for-sale/?bl=1</t>
  </si>
  <si>
    <t>Gladstonos 16, Thessaloniki 546 30, יוון</t>
  </si>
  <si>
    <t>https://en.spitogatos.gr/sale_Studio_Flat_Historical_Center__Center_of_Thessaloniki_-l9540550</t>
  </si>
  <si>
    <t>KOSTI PALAMA 6</t>
  </si>
  <si>
    <t>https://en.spitogatos.gr/sale_Apartment_Historical_Center__Center_of_Thessaloniki_-l9586129</t>
  </si>
  <si>
    <t>Mavili 21, Thessaloniki 546 30, יוון</t>
  </si>
  <si>
    <t>https://en.spitogatos.gr/sale_Studio_Flat_Historical_Center__Center_of_Thessaloniki_-l9675437</t>
  </si>
  <si>
    <t>Gladstonos 7, Thessaloniki 546 30, יוון</t>
  </si>
  <si>
    <t>https://www.plot.gr/en/classifieds/view/40075010-apartment-50sqm-for-sale/?bl=1</t>
  </si>
  <si>
    <t>לכ</t>
  </si>
  <si>
    <t>Zefiron 1, Thessaloniki 546 30, יוון</t>
  </si>
  <si>
    <t>https://www.xe.gr/property/en/poliseis%7Ckatoikies%7Ckentro-thessaloniki%7C666460965.html</t>
  </si>
  <si>
    <t>Kosti Palama 18, Thessaloniki 546 30, יוון</t>
  </si>
  <si>
    <t>https://www.spiti24.gr/en/6862605#photo2</t>
  </si>
  <si>
    <t>Gladstonos 20, Thessaloniki 546 30, יוון</t>
  </si>
  <si>
    <t>https://www.spiti24.gr/en/6339031#photo2</t>
  </si>
  <si>
    <t>https://en.spitogatos.gr/property/119568820#anchor-general</t>
  </si>
  <si>
    <t>Olybou 1, Thessaloniki 546 30, Ellada</t>
  </si>
  <si>
    <t>https://www.xe.gr/property/en/poliseis%7Ckatoikies%7Cplateia-dimokratias-thessaloniki%7C670613472.html</t>
  </si>
  <si>
    <t>Karaoli ke Dimitriou Ton Kiprion 4, Thessaloniki 546 30, יוון</t>
  </si>
  <si>
    <t>https://en.spitogatos.gr/sale_Apartment_Center_of_Thessaloniki__Thessaloniki_-_Municipality_-l9188531</t>
  </si>
  <si>
    <t>Mavili 11, Thessaloniki 546 30, יוון</t>
  </si>
  <si>
    <t>https://www.xe.gr/property/en/poliseis%7Ckatoikies%7Ckentro-thessaloniki%7C666894050.html</t>
  </si>
  <si>
    <t>Olimpou 13-7, Thessaloniki 546 30, יוון</t>
  </si>
  <si>
    <t>https://en.spitogatos.gr/sale_Apartment_Historical_Center__Center_of_Thessaloniki_-l8871147</t>
  </si>
  <si>
    <t>Zefiron 18, Thessaloniki 546 30, יוון</t>
  </si>
  <si>
    <t>https://en.spitogatos.gr/sale_Apartment_Dioikitirio__Center_of_Thessaloniki_-l9691968</t>
  </si>
  <si>
    <t>12 Apostolon 11, Thessaloniki 546 30, יוון</t>
  </si>
  <si>
    <t>https://en.spitogatos.gr/sale_Apartment_Vardaris__Vardaris_-_Lahanokipi_-l6184898</t>
  </si>
  <si>
    <t>Pl. Dimokratias 3, Θεσσαλονίκη / Thessaloniki 546 30, יוון</t>
  </si>
  <si>
    <t>https://www.spiti24.gr/en/6793428</t>
  </si>
  <si>
    <t>Mavili 22, Thessaloniki 546 30, יוון</t>
  </si>
  <si>
    <t>https://en.spitogatos.gr/sale_Apartment_Historical_Center__Center_of_Thessaloniki_-l8515985</t>
  </si>
  <si>
    <t>Eirinis 17</t>
  </si>
  <si>
    <t>מחיר מעותרן למטר</t>
  </si>
  <si>
    <t>https://www.plot.gr/en/classifieds/view/40054362-office-30sqm-for-rent/?bl=1?bl=1</t>
  </si>
  <si>
    <t>https://www.plot.gr/en/classifieds/view/40058878-office-30sqm-for-rent/?bl=1&amp;hl=1</t>
  </si>
  <si>
    <t>Paparrigopoulou 8, Thessaloniki 546 30, יוון</t>
  </si>
  <si>
    <t>https://www.spiti24.gr/en/6512455</t>
  </si>
  <si>
    <t xml:space="preserve"> Agiou Dimitriou 8, Thessaloniki 546 30, יוון</t>
  </si>
  <si>
    <t>https://www.spiti24.gr/en/6150415#photo7</t>
  </si>
  <si>
    <t>Gladstonos 27, Thessaloniki 546 30, יוון</t>
  </si>
  <si>
    <t>https://www.spiti24.gr/en/6144872</t>
  </si>
  <si>
    <t>Andrea Kalvou 18, Thessaloniki 546 30, יוון</t>
  </si>
  <si>
    <t>https://www.spiti24.gr/en/90005328</t>
  </si>
  <si>
    <t>https://www.spiti24.gr/en/90046510</t>
  </si>
  <si>
    <t>Papazoli 10, Thessaloniki 546 30, יוון</t>
  </si>
  <si>
    <t>https://www.spiti24.gr/en/6836633</t>
  </si>
  <si>
    <t>Papazoli 11, Thessaloniki 546 30, יוון</t>
  </si>
  <si>
    <t>https://www.spiti24.gr/en/6304827</t>
  </si>
  <si>
    <t>Kosti Palama 15, Thessaloniki 546 30, יוון</t>
  </si>
  <si>
    <t>https://www.spiti24.gr/en/2131148</t>
  </si>
  <si>
    <t>Papazoli 16, Thessaloniki 546 30, יוון</t>
  </si>
  <si>
    <t>https://www.plot.gr/en/classifieds/view/40036748-office-45sqm-for-rent/?bl=1&amp;hl=1</t>
  </si>
  <si>
    <t>https://www.xe.gr/property/en/enoikiaseis%7Ckatoikies%7Ckentro-thessaloniki%7C650428300.html</t>
  </si>
  <si>
    <t>Panagioti Karatza 8, Thessaloniki 546 30, יוון</t>
  </si>
  <si>
    <t>https://www.spiti24.gr/en/2395506</t>
  </si>
  <si>
    <t>Papazoli 8-16, Thessaloniki 546 30, יוון</t>
  </si>
  <si>
    <t>https://www.spiti24.gr/en/6638878</t>
  </si>
  <si>
    <t>Papazoli 19-9, Thessaloniki 546 30, יוון</t>
  </si>
  <si>
    <t>https://www.spiti24.gr/en/6134663</t>
  </si>
  <si>
    <t>Karaoli ke Dimitriou Ton Kiprion 21, Thessaloniki 546 30, יוון</t>
  </si>
  <si>
    <t>https://www.spiti24.gr/en/6277965</t>
  </si>
  <si>
    <t>Gladstonos 11-1, Thessaloniki 546 30, יוון</t>
  </si>
  <si>
    <t>https://www.spiti24.gr/en/6655938#photo7</t>
  </si>
  <si>
    <t>Olimpou 34, Thessaloniki 546 30, יוון</t>
  </si>
  <si>
    <t>https://en.spitogatos.gr/rent_Apartment_Center_of_Thessaloniki__Thessaloniki_-_Municipality_-l9696582</t>
  </si>
  <si>
    <t>https://www.spiti24.gr/en/6616202</t>
  </si>
  <si>
    <t>Διοικητηρίου 37, Thessaloniki 546 30, יוון</t>
  </si>
  <si>
    <t>https://www.spiti24.gr/en/6588577</t>
  </si>
  <si>
    <t>Piniou 4, Thessaloniki 546 30, יוון</t>
  </si>
  <si>
    <t>https://www.spiti24.gr/en/6535102#photo8</t>
  </si>
  <si>
    <t>https://www.booking.com/hotel/gr/pink-flamingo-apartmen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294774101_135805653_3_0_0;no_rooms=1;room1=A%2CA;sb_price_type=total;type=total;ucfs=1&amp;</t>
  </si>
  <si>
    <t>Pl. Dimokratias 6, Thessaloniki 546 30, יוון</t>
  </si>
  <si>
    <t>https://www.google.co.il/maps/place/Panagioti+Karatza+6,+Thessaloniki+546+30,+%D7%99%D7%95%D7%95%D7%9F%E2%80%AD/@40.6416162,22.937351,18z/data=!3m1!4b1!4m5!3m4!1s0x14a839a4048cc7d7:0x304466648d303543!8m2!3d40.6416142!4d22.9362567</t>
  </si>
  <si>
    <t>Κ. Παπαρηγοπούλου 3, Thessaloniki 546 30, יוון</t>
  </si>
  <si>
    <t>https://www.booking.com/hotel/gr/your-home-away-from-home-thessaloniki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425595602_259539185_2_0_0;no_rooms=1;room1=A%2CA;sb_price_type=total;type=total;ucfs=1&amp;</t>
  </si>
  <si>
    <t>Panagioti Karatza 6, Thessaloniki 546 30, יוון</t>
  </si>
  <si>
    <t>https://www.booking.com/hotel/gr/historical-sidewalk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416170201_179361709_3_0_0;no_rooms=1;room1=A%2CA;sb_price_type=total;type=total;ucfs=1&amp;</t>
  </si>
  <si>
    <t>Olimpou 3, Thessaloniki 546 30, יוון</t>
  </si>
  <si>
    <t>https://www.booking.com/hotel/gr/thess-residenc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518155001_265741098_2_0_0;no_rooms=1;room1=A%2CA;sb_price_type=total;type=total;ucfs=1&amp;</t>
  </si>
  <si>
    <t>https://www.booking.com/hotel/gr/35b-karaole-kai-demetriou-ton-kuprion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400541601_242944300_2_0_0;no_rooms=1;room1=A%2CA;sb_price_type=total;type=total;ucfs=1&amp;</t>
  </si>
  <si>
    <t>Διοικητηρίου 35Α, Thessaloniki 546 30, יוון</t>
  </si>
  <si>
    <t>https://www.booking.com/hotel/gr/vardaris-luxury-apr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639878901_255985836_2_0_0;no_rooms=1;room1=A%2CA;sb_price_type=total;type=total;ucfs=1&amp;</t>
  </si>
  <si>
    <t>https://www.airbnb.ru/rooms/27249645?location=Thessaloniki%2C%20Greece&amp;check_in=2020-07-15&amp;check_out=2020-07-16&amp;source_impression_id=p3_1594117158_AdEChGv1w%2FYfSMN4&amp;guests=1&amp;adults=1</t>
  </si>
  <si>
    <t>Olimpou 2, Thessaloniki 546 30, יוון</t>
  </si>
  <si>
    <t>https://www.airbnb.ru/rooms/20320733?location=Thessaloniki%2C%20Greece&amp;check_in=2020-07-15&amp;check_out=2020-07-16&amp;source_impression_id=p3_1594117234_njBJsff6zTVNhRKX&amp;guests=1&amp;adults=1</t>
  </si>
  <si>
    <t>Andrea Kalvou 26, Thessaloniki 546 30, יוון</t>
  </si>
  <si>
    <t>https://www.airbnb.ru/rooms/33717306?location=Thessaloniki%2C%20Greece&amp;check_in=2020-07-15&amp;check_out=2020-07-16&amp;source_impression_id=p3_1594117294_UHf16y22%2BJYjdDF7&amp;guests=1&amp;adults=1</t>
  </si>
  <si>
    <t>Piniou 10, Thessaloniki 546 30, יוון</t>
  </si>
  <si>
    <t>https://www.airbnb.ru/rooms/42105762?location=Thessaloniki%2C%20Greece&amp;check_in=2020-07-15&amp;check_out=2020-07-16&amp;source_impression_id=p3_1594117410_BNDM0vN9gi4lGASH&amp;guests=1&amp;adults=1</t>
  </si>
  <si>
    <t>Karaoli ke Dimitriou Ton Kiprion 15, Thessaloniki 546 30, יוון</t>
  </si>
  <si>
    <t>https://www.airbnb.ru/rooms/25038856?location=Thessaloniki%2C%20Greece&amp;check_in=2020-07-15&amp;check_out=2020-07-16&amp;source_impression_id=p3_1594117513_LErOnAS%2B2vOMWGqk&amp;guests=1&amp;adults=1</t>
  </si>
  <si>
    <t>Gladstonos 5, Thessaloniki 546 30, יוון</t>
  </si>
  <si>
    <t>https://www.airbnb.ru/rooms/37475880?location=Thessaloniki%2C%20Greece&amp;check_in=2020-07-15&amp;check_out=2020-07-16&amp;source_impression_id=p3_1594117594_veSgav7ASMKyHETs&amp;guests=1&amp;adults=1</t>
  </si>
  <si>
    <t>https://www.airbnb.ru/rooms/21745283?location=Thessaloniki%2C%20Greece&amp;check_in=2020-07-15&amp;check_out=2020-07-16&amp;source_impression_id=p3_1594117744_CySqOdKScem724f8&amp;guests=1&amp;adults=1</t>
  </si>
  <si>
    <t>Papazoli 4, Thessaloniki 546 30, יוון</t>
  </si>
  <si>
    <t>https://www.spiti24.gr/en/6673886</t>
  </si>
  <si>
    <t>אגיה טריאדה</t>
  </si>
  <si>
    <t>Amalias 43, Thessaloniki 546 40, יוון</t>
  </si>
  <si>
    <t>https://www.spiti24.gr/en/6235216</t>
  </si>
  <si>
    <t>Velissariou 37, Thessaloniki 546 40, יוון</t>
  </si>
  <si>
    <t>https://www.spiti24.gr/en/2169509</t>
  </si>
  <si>
    <t>Paraskevopoulou 10-18, Thessaloniki 546 40, יוון</t>
  </si>
  <si>
    <t>https://www.spiti24.gr/en/6235225</t>
  </si>
  <si>
    <t>https://www.spiti24.gr/en/6493345#photo13</t>
  </si>
  <si>
    <t>Konstantinoupoleos 20, Thessaloniki 546 40, יוון</t>
  </si>
  <si>
    <t>https://en.spitogatos.gr/property/119855313</t>
  </si>
  <si>
    <t>Str. Napoleontos Zerva 2-4, Thessaloniki 546 40, יוון</t>
  </si>
  <si>
    <t>https://en.spitogatos.gr/property/119530060</t>
  </si>
  <si>
    <t>Velissariou 1, Thessaloniki 546 40, יוון</t>
  </si>
  <si>
    <t>https://en.spitogatos.gr/property/1110039626</t>
  </si>
  <si>
    <t>Leof. Vasileos Georgiou 21-15, Thessaloniki 546 40, יוון</t>
  </si>
  <si>
    <t>https://en.spitogatos.gr/property/119858177</t>
  </si>
  <si>
    <t>Spartis 30-36, Thessaloniki 546 40, יוון</t>
  </si>
  <si>
    <t>https://www.spiti24.gr/en/6243690</t>
  </si>
  <si>
    <t>Geor. Konstantinidi 4, Thessaloniki 546 40, יוון</t>
  </si>
  <si>
    <t>https://www.spiti24.gr/en/6985475</t>
  </si>
  <si>
    <t>Vyzantiou 6-10, Thessaloniki 546 40, יוון</t>
  </si>
  <si>
    <t>https://en.spitogatos.gr/property/1110035972</t>
  </si>
  <si>
    <t>Sarantaporou 2-8, Thessaloniki 546 40, יוון</t>
  </si>
  <si>
    <t>https://www.spiti24.gr/en/6693741</t>
  </si>
  <si>
    <t>Mproufa 8-18, Thessaloniki 546 41, יוון</t>
  </si>
  <si>
    <t>https://www.spiti24.gr/en/6606992</t>
  </si>
  <si>
    <t>Geor. Konstantinidi 25-21, Thessaloniki 546 40, יוון</t>
  </si>
  <si>
    <t>https://en.spitogatos.gr/property/119905179</t>
  </si>
  <si>
    <t>Aetorrachis 20-30, Thessaloniki 546 40, יוון</t>
  </si>
  <si>
    <t>https://en.spitogatos.gr/property/119989212</t>
  </si>
  <si>
    <t>Velissariou 34-42, Thessaloniki 546 40, יוון</t>
  </si>
  <si>
    <t>https://en.spitogatos.gr/property/119783002</t>
  </si>
  <si>
    <t>Leof. Stratou 42, Thessaloniki 546 40, יוון</t>
  </si>
  <si>
    <t>https://www.spiti24.gr/en/1089696</t>
  </si>
  <si>
    <t>Kiprou 6, Thessaloniki 546 41, יוון</t>
  </si>
  <si>
    <t>https://www.spiti24.gr/en/6393595</t>
  </si>
  <si>
    <t>Spartis 31, Thessaloniki 546 40, יוון</t>
  </si>
  <si>
    <t>https://en.spitogatos.gr/property/119777127</t>
  </si>
  <si>
    <t>Velissariou 11-3, Thessaloniki 546 40, יוון</t>
  </si>
  <si>
    <t>https://www.spiti24.gr/en/3030274</t>
  </si>
  <si>
    <t>Spartis 41, Thessaloniki 546 40, יוון</t>
  </si>
  <si>
    <t>https://www.plot.gr/en/classifieds/view/40031166-apartment-45sqm-for-sale/?bl=1&amp;hl=1</t>
  </si>
  <si>
    <t xml:space="preserve"> Ioanninon 45, Thessaloniki 546 39, יוון</t>
  </si>
  <si>
    <t>https://en.spitogatos.gr/property/119912025</t>
  </si>
  <si>
    <t>Evzonon 2-6, Thessaloniki 546 40, יוון</t>
  </si>
  <si>
    <t>https://en.spitogatos.gr/property/119853959</t>
  </si>
  <si>
    <t>Koritsas 3/5, Thessaloniki 546 39, יוון</t>
  </si>
  <si>
    <t>https://www.spiti24.gr/en/7838747</t>
  </si>
  <si>
    <t>Sarantaporou 17, Thessaloniki 546 40, יוון</t>
  </si>
  <si>
    <t>https://www.plot.gr/en/classifieds/view/40119991-apartment-78sqm-for-sale/?bl=1&amp;hl=1</t>
  </si>
  <si>
    <t>Amalias 8-14, Thessaloniki 546 40, יוון</t>
  </si>
  <si>
    <t>https://www.spiti24.gr/en/6983589#photo5</t>
  </si>
  <si>
    <t>Leof. Vasilissis Olgas 4, Thessaloniki 546 40, יוון</t>
  </si>
  <si>
    <t>https://www.spiti24.gr/en/2812306</t>
  </si>
  <si>
    <t>https://www.spiti24.gr/en/2812358</t>
  </si>
  <si>
    <t>Spartis 59, Thessaloniki 546 40, יוון</t>
  </si>
  <si>
    <t>https://en.spitogatos.gr/property/119556652</t>
  </si>
  <si>
    <t>Vasiliou Chatzi 7-5, Thessaloniki 546 40, יוון</t>
  </si>
  <si>
    <t>https://en.spitogatos.gr/property/119239186</t>
  </si>
  <si>
    <t>Agias Triados 17-13, Thessaloniki 546 40, יוון</t>
  </si>
  <si>
    <t>https://en.spitogatos.gr/property/119504476</t>
  </si>
  <si>
    <t>Perdika 47, Thessaloniki 546 39, יוון</t>
  </si>
  <si>
    <t>https://en.spitogatos.gr/property/119961428</t>
  </si>
  <si>
    <t>https://www.spiti24.gr/en/2348729</t>
  </si>
  <si>
    <t>Zanna Iatrou 10-24, Thessaloniki 546 43, יוון</t>
  </si>
  <si>
    <t>https://www.spiti24.gr/en/4571719</t>
  </si>
  <si>
    <t>https://www.spiti24.gr/en/6287138</t>
  </si>
  <si>
    <t>Alexandrias 41-33, Thessaloniki 546 45, יוון</t>
  </si>
  <si>
    <t>https://en.spitogatos.gr/property/219893065</t>
  </si>
  <si>
    <t>Karaiskaki 2, Thessaloniki 546 41, יוון</t>
  </si>
  <si>
    <t>https://en.spitogatos.gr/property/219806804</t>
  </si>
  <si>
    <t>Kontogouri 14, Thessaloniki 546 40, יוון</t>
  </si>
  <si>
    <t>https://en.spitogatos.gr/property/219959251</t>
  </si>
  <si>
    <t>Spartis 10, Thessaloniki 546 40, יוון</t>
  </si>
  <si>
    <t>https://en.spitogatos.gr/property/219960811</t>
  </si>
  <si>
    <t>https://en.spitogatos.gr/property/219989631</t>
  </si>
  <si>
    <t>Evzonon 7, Thessaloniki 546 40, יוון</t>
  </si>
  <si>
    <t>https://en.spitogatos.gr/property/219953761</t>
  </si>
  <si>
    <t>https://en.spitogatos.gr/property/219701300</t>
  </si>
  <si>
    <t>Paraskevopoulou 19, Thessaloniki 546 40, יוון</t>
  </si>
  <si>
    <t>https://en.spitogatos.gr/property/2110015952</t>
  </si>
  <si>
    <t>https://en.spitogatos.gr/property/219687806</t>
  </si>
  <si>
    <t>https://en.spitogatos.gr/property/2110005584</t>
  </si>
  <si>
    <t>Mouzakiou 1-3, Thessaloniki 546 42, יוון</t>
  </si>
  <si>
    <t>https://en.spitogatos.gr/property/219870584</t>
  </si>
  <si>
    <t>Al. Michailidi 1Γ, Thessaloniki 546 40, יוון</t>
  </si>
  <si>
    <t>https://en.spitogatos.gr/property/2110037065</t>
  </si>
  <si>
    <t>Stamatiou Psaltou 9, Thessaloniki 546 44, יוון</t>
  </si>
  <si>
    <t>https://en.spitogatos.gr/property/219869325</t>
  </si>
  <si>
    <t>Halkidikis 61, Thessaloniki 546 43, יוון</t>
  </si>
  <si>
    <t>https://en.spitogatos.gr/property/2110020361</t>
  </si>
  <si>
    <t>Mpizaniou 33, Thessaloniki 546 40, יוון</t>
  </si>
  <si>
    <t>https://www.spiti24.gr/en/6681311</t>
  </si>
  <si>
    <t>Chanion 1-5, Thessaloniki 546 39, יוון</t>
  </si>
  <si>
    <t>https://www.spiti24.gr/en/6165399</t>
  </si>
  <si>
    <t>Githiou 1, Thessaloniki 546 44, יוון</t>
  </si>
  <si>
    <t>מ55m²</t>
  </si>
  <si>
    <t>=</t>
  </si>
  <si>
    <t>https://www.spiti24.gr/en/6695799</t>
  </si>
  <si>
    <t>Aetorrachis 23, Thessaloniki 546 40, יוון</t>
  </si>
  <si>
    <t>https://en.spitogatos.gr/property/219785486</t>
  </si>
  <si>
    <t>Mpizaniou 17, Thessaloniki 546 40, יוון</t>
  </si>
  <si>
    <t>https://en.spitogatos.gr/property/219997678</t>
  </si>
  <si>
    <t>Athanasiou Soulioti, Thessaloniki 546 42, יוון</t>
  </si>
  <si>
    <t>https://www.spiti24.gr/en/6199971</t>
  </si>
  <si>
    <t>Evzonon 38-46, Thessaloniki 546 39, יוון</t>
  </si>
  <si>
    <t>https://www.spiti24.gr/en/6165037#photo16</t>
  </si>
  <si>
    <t>Leof. Stratou 9-5, Thessaloniki 546 40, יוון</t>
  </si>
  <si>
    <t>https://en.spitogatos.gr/property/219982951</t>
  </si>
  <si>
    <t>Agias Triados 22, Thessaloniki 546 40, יוון</t>
  </si>
  <si>
    <t>https://www.spiti24.gr/en/6411268#photo20</t>
  </si>
  <si>
    <t>Al. Flemingk 12-16, Thessaloniki 546 42, יוון</t>
  </si>
  <si>
    <t>https://en.spitogatos.gr/property/219470764</t>
  </si>
  <si>
    <t>Leof. Vasileos Georgiou 36, Thessaloniki 546 40, יוון</t>
  </si>
  <si>
    <t>כתןבת דואר אלכטרוני</t>
  </si>
  <si>
    <t>שיפוץ</t>
  </si>
  <si>
    <t>אזור</t>
  </si>
  <si>
    <t>מחיר אוגוסט</t>
  </si>
  <si>
    <t>https://www.airbnb.ru/rooms/31183753?location=%D0%A1%D0%B0%D0%BB%D0%BE%D0%BD%D0%B8%D0%BA%D0%B8%2C%20%D0%93%D1%80%D0%B5%D1%86%D0%B8%D1%8F&amp;check_in=2020-08-18&amp;check_out=2020-08-19&amp;source_impression_id=p3_1596697109_TK%2BuaBlwq%2BWS86Nt</t>
  </si>
  <si>
    <t>אגניה טריאדה</t>
  </si>
  <si>
    <t>Velissariou 1, Thessaloniki 546 40, Греция</t>
  </si>
  <si>
    <t>https://www.airbnb.ru/rooms/38561144?location=%D0%A1%D0%B0%D0%BB%D0%BE%D0%BD%D0%B8%D0%BA%D0%B8%2C%20%D0%93%D1%80%D0%B5%D1%86%D0%B8%D1%8F&amp;check_in=2020-08-18&amp;check_out=2020-08-19&amp;source_impression_id=p3_1596697270_xsP1IUbMIaUL%2B6Cu</t>
  </si>
  <si>
    <t>Vasiliou Chatzi 2, Thessaloniki 546 40, Греция</t>
  </si>
  <si>
    <t>https://www.airbnb.ru/rooms/20704631?location=%D0%A1%D0%B0%D0%BB%D0%BE%D0%BD%D0%B8%D0%BA%D0%B8%2C%20%D0%93%D1%80%D0%B5%D1%86%D0%B8%D1%8F&amp;check_in=2020-08-18&amp;check_out=2020-08-19&amp;source_impression_id=p3_1596697371_CN1udHM%2FBKgX9uTb</t>
  </si>
  <si>
    <t>Evzonon 2-6, Thessaloniki 546 40, Греция</t>
  </si>
  <si>
    <t>https://www.airbnb.ru/rooms/35272237?location=%D0%A1%D0%B0%D0%BB%D0%BE%D0%BD%D0%B8%D0%BA%D0%B8%2C%20%D0%93%D1%80%D0%B5%D1%86%D0%B8%D1%8F&amp;check_in=2020-08-18&amp;check_out=2020-08-19&amp;source_impression_id=p3_1596697658_1Y4NbLBwbXVOmSlf</t>
  </si>
  <si>
    <t>Mpizaniou 39-37, Thessaloniki 546 40, Греция</t>
  </si>
  <si>
    <t>https://www.airbnb.ru/rooms/37181124?location=%D0%A1%D0%B0%D0%BB%D0%BE%D0%BD%D0%B8%D0%BA%D0%B8%2C%20%D0%93%D1%80%D0%B5%D1%86%D0%B8%D1%8F&amp;check_in=2020-08-18&amp;check_out=2020-08-19&amp;source_impression_id=p3_1596697812_GQV85FUj5Z7WX%2BDJ</t>
  </si>
  <si>
    <t>Spartis 33, Thessaloniki 546 40, Греция</t>
  </si>
  <si>
    <t>https://www.airbnb.ru/rooms/26708522?location=%D0%A1%D0%B0%D0%BB%D0%BE%D0%BD%D0%B8%D0%BA%D0%B8%2C%20%D0%93%D1%80%D0%B5%D1%86%D0%B8%D1%8F&amp;check_in=2020-08-18&amp;check_out=2020-08-19&amp;source_impression_id=p3_1596698005_%2Bu47L5nD2MR5vKlO</t>
  </si>
  <si>
    <t>Al. Michailidi, Thessaloniki 546 40, Греция</t>
  </si>
  <si>
    <t>https://www.airbnb.ru/rooms/44518207?location=%D0%A1%D0%B0%D0%BB%D0%BE%D0%BD%D0%B8%D0%BA%D0%B8%2C%20%D0%93%D1%80%D0%B5%D1%86%D0%B8%D1%8F&amp;check_in=2020-08-18&amp;check_out=2020-08-19&amp;source_impression_id=p3_1596698138_Jiursm5SHNpLLVd5</t>
  </si>
  <si>
    <t>Spartis 32, Thessaloniki 546 40, Греция</t>
  </si>
  <si>
    <t>https://www.airbnb.ru/rooms/43297548?location=%D0%A1%D0%B0%D0%BB%D0%BE%D0%BD%D0%B8%D0%BA%D0%B8%2C%20%D0%93%D1%80%D0%B5%D1%86%D0%B8%D1%8F&amp;check_in=2020-08-18&amp;check_out=2020-08-19&amp;source_impression_id=p3_1596698331_H%2BqMfr9Dp4O2F0i5</t>
  </si>
  <si>
    <t>Leof. Vasilissis Olgas 5, Thessaloniki 546 40, Греция</t>
  </si>
  <si>
    <t>https://www.airbnb.ru/rooms/33390799?location=%D0%A1%D0%B0%D0%BB%D0%BE%D0%BD%D0%B8%D0%BA%D0%B8%2C%20%D0%93%D1%80%D0%B5%D1%86%D0%B8%D1%8F&amp;check_in=2020-08-18&amp;check_out=2020-08-19&amp;source_impression_id=p3_1596698459_8rCrl5a2mP1Jr0%2Bd</t>
  </si>
  <si>
    <t>Vyzantiou 14, Thessaloniki 546 40, Греция</t>
  </si>
  <si>
    <t>https://www.airbnb.ru/rooms/33313283?location=%D0%A1%D0%B0%D0%BB%D0%BE%D0%BD%D0%B8%D0%BA%D0%B8%2C%20%D0%93%D1%80%D0%B5%D1%86%D0%B8%D1%8F&amp;check_in=2020-08-18&amp;check_out=2020-08-19&amp;source_impression_id=p3_1596698665_kL8UBODvoyC6c9dD</t>
  </si>
  <si>
    <t>Al. Michailidi 29, Thessaloniki 546 40, Греция</t>
  </si>
  <si>
    <t>https://www.airbnb.ru/rooms/24391851?location=%D0%A1%D0%B0%D0%BB%D0%BE%D0%BD%D0%B8%D0%BA%D0%B8%2C%20%D0%93%D1%80%D0%B5%D1%86%D0%B8%D1%8F&amp;check_in=2020-08-18&amp;check_out=2020-08-19&amp;source_impression_id=p3_1596698771_ZN86U4C07gBJ4aYA</t>
  </si>
  <si>
    <t>Leof. Vasilissis Olgas 15, Thessaloniki 546 40, Греция</t>
  </si>
  <si>
    <t>https://www.airbnb.ru/rooms/32037237?location=%D0%A1%D0%B0%D0%BB%D0%BE%D0%BD%D0%B8%D0%BA%D0%B8%2C%20%D0%93%D1%80%D0%B5%D1%86%D0%B8%D1%8F&amp;check_in=2020-08-18&amp;check_out=2020-08-19&amp;source_impression_id=p3_1596698946_exsZwCydkxOaCiVb</t>
  </si>
  <si>
    <t>Mproufa 8, Thessaloniki 546 41, Греция</t>
  </si>
  <si>
    <t>https://www.airbnb.ru/rooms/1261417?location=%D0%A1%D0%B0%D0%BB%D0%BE%D0%BD%D0%B8%D0%BA%D0%B8%2C%20%D0%93%D1%80%D0%B5%D1%86%D0%B8%D1%8F&amp;check_in=2020-08-18&amp;check_out=2020-08-19&amp;source_impression_id=p3_1596699128_JWcuP8%2BLpBcn9OkI</t>
  </si>
  <si>
    <t>Leof. Vasilissis Olgas 30Β, Thessaloniki 546 41, Греция</t>
  </si>
  <si>
    <t>https://www.airbnb.ru/rooms/38672330?location=%D0%A1%D0%B0%D0%BB%D0%BE%D0%BD%D0%B8%D0%BA%D0%B8%2C%20%D0%93%D1%80%D0%B5%D1%86%D0%B8%D1%8F&amp;check_in=2020-08-18&amp;check_out=2020-08-19&amp;source_impression_id=p3_1596699464_XBx8x2cE0IWy%2F%2FfI</t>
  </si>
  <si>
    <t>Karaiskaki 1β, Thessaloniki 546 41, Греция</t>
  </si>
  <si>
    <t>https://www.airbnb.ru/rooms/39004052?location=%D0%A1%D0%B0%D0%BB%D0%BE%D0%BD%D0%B8%D0%BA%D0%B8%2C%20%D0%93%D1%80%D0%B5%D1%86%D0%B8%D1%8F&amp;check_in=2020-08-18&amp;check_out=2020-08-19&amp;source_impression_id=p3_1596699679_EOKya0aIQyenGSbj</t>
  </si>
  <si>
    <t>Al. Michailidi 35, Thessaloniki 546 41, Греция</t>
  </si>
  <si>
    <t>https://www.airbnb.ru/rooms/21847081?location=%D0%A1%D0%B0%D0%BB%D0%BE%D0%BD%D0%B8%D0%BA%D0%B8%2C%20%D0%93%D1%80%D0%B5%D1%86%D0%B8%D1%8F&amp;check_in=2020-08-18&amp;check_out=2020-08-19&amp;source_impression_id=p3_1596699784_LCX86F%2Bw12kD6u5X</t>
  </si>
  <si>
    <t>Almpertou Nar 8, Thessaloniki 546 41, Греция</t>
  </si>
  <si>
    <t>https://www.airbnb.ru/rooms/43493166?location=%D0%A1%D0%B0%D0%BB%D0%BE%D0%BD%D0%B8%D0%BA%D0%B8%2C%20%D0%93%D1%80%D0%B5%D1%86%D0%B8%D1%8F&amp;check_in=2020-08-18&amp;check_out=2020-08-19&amp;source_impression_id=p3_1596700002_4kxtZzPh2GL9DVS8</t>
  </si>
  <si>
    <t>Delfon 64, Thessaloniki 546 42, Греция</t>
  </si>
  <si>
    <t>https://www.airbnb.ru/rooms/41763889?location=%D0%A1%D0%B0%D0%BB%D0%BE%D0%BD%D0%B8%D0%BA%D0%B8%2C%20%D0%93%D1%80%D0%B5%D1%86%D0%B8%D1%8F&amp;check_in=2020-08-18&amp;check_out=2020-08-19&amp;source_impression_id=p3_1596700177_3BiJpZCHsMVIqJT%2F</t>
  </si>
  <si>
    <t>28is Oktovriou 23, Thessaloniki 546 42, Греция</t>
  </si>
  <si>
    <t>https://www.booking.com/hotel/gr/marble-petite-suite.ru.html?aid=397643;label=yan104jc-1FCAEoggI46AdIM1gDaGqIAQGYASG4ARfIAQ_YAQHoAQH4AQyIAgGoAgO4AsGXsPkFwAIB0gIkNmY0MjRhZTEtOGMzZi00YWViLTkyNjYtY2E0NDk5OTU4NWI02AIG4AIB;sid=789be54a2485c1466d347c78989bbd53;atlas_src=sr_iw_btn;checkin=2020-08-19;checkout=2020-08-20;dest_id=-829252;dest_type=city;dist=0;group_adults=2;group_children=0;highlighted_blocks=544889201_211605162_2_1_0;nflt=ht_id%3D201%3B;no_rooms=1;room1=A%2CA;sb_price_type=total;type=total;ucfs=1&amp;</t>
  </si>
  <si>
    <t>Spartis 6, Thessaloniki 546 40, Греция</t>
  </si>
  <si>
    <t>https://www.booking.com/hotel/gr/stylish-comfortable-cozy-apartment-in-the-city-center-netflix-wifi-5-min-walking.ru.html?aid=397643;label=yan104jc-1FCAEoggI46AdIM1gDaGqIAQGYASG4ARfIAQ_YAQHoAQH4AQyIAgGoAgO4AsGXsPkFwAIB0gIkNmY0MjRhZTEtOGMzZi00YWViLTkyNjYtY2E0NDk5OTU4NWI02AIG4AIB;sid=789be54a2485c1466d347c78989bbd53;atlas_src=sr_iw_btn;checkin=2020-08-19;checkout=2020-08-20;dest_id=-829252;dest_type=city;dist=0;group_adults=2;group_children=0;highlighted_blocks=599327201_235741532_4_0_0;nflt=ht_id%3D201%3B;no_rooms=1;room1=A%2CA;sb_price_type=total;type=total;ucfs=1&amp;</t>
  </si>
  <si>
    <t>Velissariou 11, Thessaloniki 546 40, Греция</t>
  </si>
  <si>
    <t>https://www.booking.com/hotel/gr/stylish-apartment-thessaloniki.ru.html?aid=397643;label=yan104jc-1FCAEoggI46AdIM1gDaGqIAQGYASG4ARfIAQ_YAQHoAQH4AQyIAgGoAgO4AsGXsPkFwAIB0gIkNmY0MjRhZTEtOGMzZi00YWViLTkyNjYtY2E0NDk5OTU4NWI02AIG4AIB;sid=789be54a2485c1466d347c78989bbd53;atlas_src=sr_iw_btn;checkin=2020-08-19;checkout=2020-08-20;dest_id=-829252;dest_type=city;dist=0;group_adults=2;group_children=0;highlighted_blocks=614757801_240364079_2_0_0;nflt=ht_id%3D201%3B;no_rooms=1;room1=A%2CA;sb_price_type=total;type=total;ucfs=1&amp;</t>
  </si>
  <si>
    <t>Theagenous Charisi 2-10, Thessaloniki 546 39, Греция</t>
  </si>
  <si>
    <t>https://www.booking.com/hotel/gr/alexandra-39-s-apartments-thessalonike.ru.html?aid=397643;label=yan104jc-1FCAEoggI46AdIM1gDaGqIAQGYASG4ARfIAQ_YAQHoAQH4AQyIAgGoAgO4AsGXsPkFwAIB0gIkNmY0MjRhZTEtOGMzZi00YWViLTkyNjYtY2E0NDk5OTU4NWI02AIG4AIB;sid=789be54a2485c1466d347c78989bbd53;atlas_src=sr_iw_btn;checkin=2020-08-19;checkout=2020-08-20;dest_id=-829252;dest_type=city;dist=0;group_adults=2;group_children=0;highlighted_blocks=445424201_191504856_2_0_0;nflt=ht_id%3D201%3B;no_rooms=1;room1=A%2CA;sb_price_type=total;type=total;ucfs=1&amp;</t>
  </si>
  <si>
    <t>Kontogouri 2-8, Thessaloniki 546 40, Греция</t>
  </si>
  <si>
    <t>https://www.booking.com/hotel/gr/alpha-omega-ao-apt.ru.html?aid=397643;label=yan104jc-1FCAEoggI46AdIM1gDaGqIAQGYASG4ARfIAQ_YAQHoAQH4AQyIAgGoAgO4AsGXsPkFwAIB0gIkNmY0MjRhZTEtOGMzZi00YWViLTkyNjYtY2E0NDk5OTU4NWI02AIG4AIB;sid=789be54a2485c1466d347c78989bbd53;atlas_src=sr_iw_btn;checkin=2020-08-19;checkout=2020-08-20;dest_id=-829252;dest_type=city;dist=0;group_adults=2;group_children=0;highlighted_blocks=378079901_271906894_3_0_0;nflt=ht_id%3D201%3B;no_rooms=1;room1=A%2CA;sb_price_type=total;type=total;ucfs=1&amp;</t>
  </si>
  <si>
    <t>Agia Triada, Салоники 546 40, Греция</t>
  </si>
  <si>
    <t>https://www.booking.com/hotel/gr/thesscityliving.ru.html?aid=397643;label=yan104jc-1FCAEoggI46AdIM1gDaGqIAQGYASG4ARfIAQ_YAQHoAQH4AQyIAgGoAgO4AsGXsPkFwAIB0gIkNmY0MjRhZTEtOGMzZi00YWViLTkyNjYtY2E0NDk5OTU4NWI02AIG4AIB;sid=789be54a2485c1466d347c78989bbd53;atlas_src=sr_iw_btn;checkin=2020-08-19;checkout=2020-08-20;dest_id=-829252;dest_type=city;dist=0;group_adults=2;group_children=0;highlighted_blocks=420928601_194145113_2_0_0;nflt=ht_id%3D201%3B;no_rooms=1;room1=A%2CA;sb_price_type=total;type=total;ucfs=1&amp;</t>
  </si>
  <si>
    <t>Aetorrachis 14, Thessaloniki 546 40, Греция</t>
  </si>
  <si>
    <t>https://www.booking.com/hotel/gr/laura-1.ru.html?aid=397643;label=yan104jc-1FCAEoggI46AdIM1gDaGqIAQGYASG4ARfIAQ_YAQHoAQH4AQyIAgGoAgO4AsGXsPkFwAIB0gIkNmY0MjRhZTEtOGMzZi00YWViLTkyNjYtY2E0NDk5OTU4NWI02AIG4AIB;sid=789be54a2485c1466d347c78989bbd53;atlas_src=sr_iw_btn;checkin=2020-08-19;checkout=2020-08-20;dest_id=-829252;dest_type=city;dist=0;group_adults=2;group_children=0;highlighted_blocks=163073701_150190114_5_0_0;nflt=ht_id%3D201%3B;no_rooms=1;room1=A%2CA;sb_price_type=total;type=total;ucfs=1&amp;</t>
  </si>
  <si>
    <t>Leof. Vasilissis Olgas 35, Thessaloniki 546 41, Греция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</si>
</sst>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₪&quot;\ * #,##0.00_ ;_ &quot;₪&quot;\ * \-#,##0.00_ ;_ &quot;₪&quot;\ * &quot;-&quot;??_ ;_ @_ "/>
    <numFmt numFmtId="165" formatCode="[$€-2]\ #,##0;[Red]\-[$€-2]\ #,##0"/>
    <numFmt numFmtId="166" formatCode="_ [$€-2]\ * #,##0.00_ ;_ [$€-2]\ * \-#,##0.00_ ;_ [$€-2]\ * &quot;-&quot;??_ ;_ @_ "/>
    <numFmt numFmtId="167" formatCode="[$€-2]\ #,##0.00;[Red]\-[$€-2]\ #,##0.00"/>
  </numFmts>
  <fonts count="24">
    <font>
      <sz val="11"/>
      <color theme="1"/>
      <name val="Arial"/>
      <family val="2"/>
      <charset val="177"/>
      <scheme val="minor"/>
    </font>
    <font>
      <b/>
      <sz val="14"/>
      <color theme="9" tint="-0.249977111117893"/>
      <name val="Arial"/>
      <family val="2"/>
      <scheme val="minor"/>
    </font>
    <font>
      <b/>
      <sz val="11"/>
      <color rgb="FF696969"/>
      <name val="Verdana"/>
      <family val="2"/>
    </font>
    <font>
      <u/>
      <sz val="11"/>
      <color theme="10"/>
      <name val="Arial"/>
      <family val="2"/>
      <charset val="177"/>
      <scheme val="minor"/>
    </font>
    <font>
      <b/>
      <sz val="16"/>
      <color theme="9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000000"/>
      <name val="Verdana"/>
      <family val="2"/>
    </font>
    <font>
      <b/>
      <sz val="14"/>
      <color theme="8" tint="-0.249977111117893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rgb="FF000000"/>
      <name val="Verdana"/>
      <family val="2"/>
    </font>
    <font>
      <sz val="14"/>
      <color theme="7" tint="-0.499984740745262"/>
      <name val="Arial"/>
      <family val="2"/>
      <charset val="177"/>
      <scheme val="minor"/>
    </font>
    <font>
      <sz val="14"/>
      <color theme="5" tint="-0.499984740745262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name val="Arial"/>
      <family val="2"/>
      <charset val="177"/>
      <scheme val="minor"/>
    </font>
    <font>
      <sz val="11"/>
      <color theme="4" tint="-0.499984740745262"/>
      <name val="Arial"/>
      <family val="2"/>
      <charset val="177"/>
      <scheme val="minor"/>
    </font>
    <font>
      <sz val="14"/>
      <color theme="9" tint="-0.499984740745262"/>
      <name val="Times New Roman"/>
      <family val="1"/>
    </font>
    <font>
      <sz val="11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u/>
      <sz val="22"/>
      <color theme="1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59999389629810485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6" tint="0.39997558519241921"/>
      </top>
      <bottom style="thin">
        <color theme="9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</cellStyleXfs>
  <cellXfs count="173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165" fontId="0" fillId="0" borderId="0" xfId="0" applyNumberFormat="1"/>
    <xf numFmtId="0" fontId="0" fillId="4" borderId="0" xfId="0" applyFill="1" applyAlignment="1">
      <alignment horizontal="center" vertical="center"/>
    </xf>
    <xf numFmtId="14" fontId="0" fillId="0" borderId="0" xfId="0" applyNumberFormat="1"/>
    <xf numFmtId="165" fontId="9" fillId="0" borderId="0" xfId="0" applyNumberFormat="1" applyFont="1"/>
    <xf numFmtId="3" fontId="0" fillId="0" borderId="0" xfId="0" applyNumberFormat="1"/>
    <xf numFmtId="0" fontId="10" fillId="6" borderId="0" xfId="0" applyFont="1" applyFill="1"/>
    <xf numFmtId="166" fontId="0" fillId="0" borderId="0" xfId="2" applyNumberFormat="1" applyFont="1"/>
    <xf numFmtId="0" fontId="11" fillId="7" borderId="0" xfId="0" applyFont="1" applyFill="1"/>
    <xf numFmtId="0" fontId="3" fillId="0" borderId="0" xfId="1" applyBorder="1"/>
    <xf numFmtId="0" fontId="1" fillId="8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indent="1"/>
    </xf>
    <xf numFmtId="0" fontId="16" fillId="0" borderId="0" xfId="0" applyFont="1" applyAlignment="1">
      <alignment horizontal="right" vertical="center" inden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3" fillId="0" borderId="4" xfId="1" applyBorder="1"/>
    <xf numFmtId="0" fontId="3" fillId="0" borderId="0" xfId="0" applyFont="1"/>
    <xf numFmtId="0" fontId="0" fillId="0" borderId="3" xfId="0" applyBorder="1"/>
    <xf numFmtId="165" fontId="0" fillId="0" borderId="3" xfId="0" applyNumberFormat="1" applyBorder="1"/>
    <xf numFmtId="165" fontId="0" fillId="0" borderId="0" xfId="0" applyNumberFormat="1" applyAlignment="1">
      <alignment horizontal="center" vertical="center"/>
    </xf>
    <xf numFmtId="14" fontId="0" fillId="0" borderId="5" xfId="0" applyNumberFormat="1" applyBorder="1"/>
    <xf numFmtId="14" fontId="0" fillId="4" borderId="0" xfId="0" applyNumberFormat="1" applyFill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10" borderId="0" xfId="0" applyFill="1"/>
    <xf numFmtId="14" fontId="0" fillId="10" borderId="0" xfId="0" applyNumberFormat="1" applyFill="1"/>
    <xf numFmtId="0" fontId="17" fillId="8" borderId="2" xfId="0" applyFont="1" applyFill="1" applyBorder="1" applyAlignment="1">
      <alignment horizontal="center" vertical="center" wrapText="1"/>
    </xf>
    <xf numFmtId="0" fontId="18" fillId="0" borderId="0" xfId="1" applyFont="1"/>
    <xf numFmtId="0" fontId="16" fillId="0" borderId="3" xfId="0" applyFont="1" applyBorder="1" applyAlignment="1">
      <alignment horizontal="right" vertical="center" indent="1"/>
    </xf>
    <xf numFmtId="0" fontId="19" fillId="11" borderId="0" xfId="0" applyFont="1" applyFill="1"/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66" fontId="1" fillId="2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0" fillId="0" borderId="0" xfId="0" applyFont="1"/>
    <xf numFmtId="166" fontId="0" fillId="12" borderId="0" xfId="0" applyNumberFormat="1" applyFill="1"/>
    <xf numFmtId="165" fontId="0" fillId="12" borderId="0" xfId="0" applyNumberFormat="1" applyFill="1"/>
    <xf numFmtId="166" fontId="0" fillId="12" borderId="0" xfId="0" applyNumberFormat="1" applyFill="1" applyAlignment="1">
      <alignment horizontal="center" vertical="center"/>
    </xf>
    <xf numFmtId="0" fontId="3" fillId="0" borderId="1" xfId="1" applyFill="1" applyBorder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3" fillId="0" borderId="0" xfId="1" applyFill="1" applyBorder="1"/>
    <xf numFmtId="0" fontId="3" fillId="0" borderId="0" xfId="1" applyFill="1"/>
    <xf numFmtId="0" fontId="3" fillId="0" borderId="0" xfId="1" applyFill="1" applyBorder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0" fillId="0" borderId="0" xfId="2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5" fontId="0" fillId="12" borderId="0" xfId="0" applyNumberFormat="1" applyFill="1" applyAlignment="1">
      <alignment horizontal="center"/>
    </xf>
    <xf numFmtId="166" fontId="0" fillId="12" borderId="0" xfId="0" applyNumberFormat="1" applyFill="1" applyAlignment="1">
      <alignment horizontal="center"/>
    </xf>
    <xf numFmtId="0" fontId="20" fillId="13" borderId="0" xfId="0" applyFont="1" applyFill="1"/>
    <xf numFmtId="0" fontId="20" fillId="0" borderId="0" xfId="0" applyFont="1"/>
    <xf numFmtId="166" fontId="0" fillId="12" borderId="0" xfId="2" applyNumberFormat="1" applyFont="1" applyFill="1"/>
    <xf numFmtId="0" fontId="12" fillId="0" borderId="3" xfId="0" applyFont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/>
    <xf numFmtId="166" fontId="0" fillId="0" borderId="7" xfId="0" applyNumberFormat="1" applyBorder="1"/>
    <xf numFmtId="0" fontId="21" fillId="0" borderId="7" xfId="0" applyFont="1" applyBorder="1" applyAlignment="1">
      <alignment horizontal="right" vertical="center" wrapText="1"/>
    </xf>
    <xf numFmtId="14" fontId="0" fillId="0" borderId="7" xfId="0" applyNumberFormat="1" applyBorder="1"/>
    <xf numFmtId="0" fontId="21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6" fillId="0" borderId="7" xfId="0" applyFont="1" applyBorder="1"/>
    <xf numFmtId="14" fontId="0" fillId="0" borderId="7" xfId="0" applyNumberFormat="1" applyBorder="1" applyAlignment="1">
      <alignment horizontal="right" vertical="center"/>
    </xf>
    <xf numFmtId="14" fontId="0" fillId="0" borderId="7" xfId="0" applyNumberFormat="1" applyBorder="1" applyAlignment="1">
      <alignment horizontal="right"/>
    </xf>
    <xf numFmtId="166" fontId="0" fillId="0" borderId="7" xfId="2" applyNumberFormat="1" applyFont="1" applyBorder="1" applyAlignment="1">
      <alignment horizontal="right"/>
    </xf>
    <xf numFmtId="166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166" fontId="0" fillId="0" borderId="7" xfId="2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0" fontId="22" fillId="0" borderId="7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0" fontId="16" fillId="14" borderId="9" xfId="3" applyFont="1" applyBorder="1" applyAlignment="1">
      <alignment horizontal="center" vertical="center" wrapText="1"/>
    </xf>
    <xf numFmtId="0" fontId="8" fillId="16" borderId="7" xfId="5" applyBorder="1" applyAlignment="1">
      <alignment horizontal="center"/>
    </xf>
    <xf numFmtId="166" fontId="8" fillId="15" borderId="8" xfId="4" applyNumberFormat="1" applyBorder="1" applyAlignment="1">
      <alignment horizontal="center" vertical="center"/>
    </xf>
    <xf numFmtId="0" fontId="8" fillId="15" borderId="12" xfId="4" applyBorder="1" applyAlignment="1">
      <alignment horizontal="center" vertical="center"/>
    </xf>
    <xf numFmtId="166" fontId="8" fillId="15" borderId="12" xfId="4" applyNumberFormat="1" applyBorder="1" applyAlignment="1">
      <alignment horizontal="center" vertical="center"/>
    </xf>
    <xf numFmtId="166" fontId="8" fillId="15" borderId="13" xfId="4" applyNumberForma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17" xfId="1" applyFill="1" applyBorder="1"/>
    <xf numFmtId="166" fontId="0" fillId="0" borderId="18" xfId="2" applyNumberFormat="1" applyFont="1" applyBorder="1" applyAlignment="1">
      <alignment horizontal="center" vertical="center"/>
    </xf>
    <xf numFmtId="0" fontId="3" fillId="0" borderId="17" xfId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3" fillId="0" borderId="19" xfId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6" fontId="0" fillId="0" borderId="20" xfId="2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166" fontId="0" fillId="0" borderId="20" xfId="2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3" fillId="0" borderId="19" xfId="1" applyFill="1" applyBorder="1"/>
    <xf numFmtId="0" fontId="0" fillId="0" borderId="20" xfId="0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8" fillId="16" borderId="0" xfId="5" applyNumberFormat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0" fillId="0" borderId="19" xfId="0" applyBorder="1" applyAlignment="1">
      <alignment horizontal="right" vertical="center" indent="1"/>
    </xf>
    <xf numFmtId="0" fontId="1" fillId="2" borderId="2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3" fillId="0" borderId="19" xfId="1" applyBorder="1"/>
    <xf numFmtId="0" fontId="0" fillId="0" borderId="19" xfId="0" applyBorder="1"/>
    <xf numFmtId="14" fontId="0" fillId="0" borderId="0" xfId="0" applyNumberFormat="1" applyAlignment="1">
      <alignment horizontal="center"/>
    </xf>
    <xf numFmtId="166" fontId="0" fillId="0" borderId="20" xfId="0" applyNumberFormat="1" applyBorder="1"/>
    <xf numFmtId="165" fontId="8" fillId="16" borderId="0" xfId="5" applyNumberFormat="1" applyBorder="1" applyAlignment="1">
      <alignment horizontal="center"/>
    </xf>
    <xf numFmtId="166" fontId="8" fillId="16" borderId="0" xfId="5" applyNumberFormat="1" applyBorder="1" applyAlignment="1">
      <alignment horizontal="center"/>
    </xf>
    <xf numFmtId="0" fontId="0" fillId="0" borderId="20" xfId="0" applyBorder="1"/>
    <xf numFmtId="166" fontId="8" fillId="16" borderId="0" xfId="5" applyNumberForma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3" fillId="14" borderId="10" xfId="3" applyFont="1" applyBorder="1" applyAlignment="1">
      <alignment horizontal="center" vertical="center"/>
    </xf>
    <xf numFmtId="0" fontId="23" fillId="14" borderId="11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20% - הדגשה5" xfId="4" builtinId="46"/>
    <cellStyle name="40% - הדגשה4" xfId="3" builtinId="43"/>
    <cellStyle name="40% - הדגשה5" xfId="5" builtinId="47"/>
    <cellStyle name="Currency" xfId="2" builtinId="4"/>
    <cellStyle name="Normal" xfId="0" builtinId="0"/>
    <cellStyle name="היפר-קישור" xfId="1" builtinId="8"/>
  </cellStyles>
  <dxfs count="60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_ [$€-2]\ * #,##0.00_ ;_ [$€-2]\ * \-#,##0.00_ ;_ [$€-2]\ * &quot;-&quot;??_ ;_ @_ 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7" formatCode="[$€-2]\ #,##0.00;[Red]\-[$€-2]\ #,##0.00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9" tint="-0.249977111117893"/>
        <name val="Arial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_ [$€-2]\ * #,##0.00_ ;_ [$€-2]\ * \-#,##0.00_ ;_ [$€-2]\ * &quot;-&quot;??_ ;_ @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9" tint="-0.249977111117893"/>
        <name val="Arial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620233</xdr:colOff>
      <xdr:row>0</xdr:row>
      <xdr:rowOff>0</xdr:rowOff>
    </xdr:from>
    <xdr:to>
      <xdr:col>9</xdr:col>
      <xdr:colOff>2226192</xdr:colOff>
      <xdr:row>7</xdr:row>
      <xdr:rowOff>155057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6A97FF78-714F-475A-9F29-335A66CB0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" t="-804" r="4143" b="804"/>
        <a:stretch/>
      </xdr:blipFill>
      <xdr:spPr>
        <a:xfrm>
          <a:off x="11245923837" y="0"/>
          <a:ext cx="8794012" cy="1395522"/>
        </a:xfrm>
        <a:prstGeom prst="rect">
          <a:avLst/>
        </a:prstGeom>
      </xdr:spPr>
    </xdr:pic>
    <xdr:clientData/>
  </xdr:twoCellAnchor>
  <xdr:twoCellAnchor editAs="oneCell">
    <xdr:from>
      <xdr:col>7</xdr:col>
      <xdr:colOff>1185088</xdr:colOff>
      <xdr:row>82</xdr:row>
      <xdr:rowOff>166134</xdr:rowOff>
    </xdr:from>
    <xdr:to>
      <xdr:col>13</xdr:col>
      <xdr:colOff>1007877</xdr:colOff>
      <xdr:row>87</xdr:row>
      <xdr:rowOff>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9DB83C6-1765-430D-8068-FDC7467CD3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" t="45228" r="4143" b="804"/>
        <a:stretch/>
      </xdr:blipFill>
      <xdr:spPr>
        <a:xfrm>
          <a:off x="11241061658" y="16690901"/>
          <a:ext cx="8162702" cy="719913"/>
        </a:xfrm>
        <a:prstGeom prst="rect">
          <a:avLst/>
        </a:prstGeom>
      </xdr:spPr>
    </xdr:pic>
    <xdr:clientData/>
  </xdr:twoCellAnchor>
  <xdr:twoCellAnchor editAs="oneCell">
    <xdr:from>
      <xdr:col>7</xdr:col>
      <xdr:colOff>1185087</xdr:colOff>
      <xdr:row>135</xdr:row>
      <xdr:rowOff>0</xdr:rowOff>
    </xdr:from>
    <xdr:to>
      <xdr:col>13</xdr:col>
      <xdr:colOff>974651</xdr:colOff>
      <xdr:row>138</xdr:row>
      <xdr:rowOff>166132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69EE01FA-C3F5-424F-9395-3CD3A7822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" t="45228" r="4143" b="804"/>
        <a:stretch/>
      </xdr:blipFill>
      <xdr:spPr>
        <a:xfrm>
          <a:off x="11241094884" y="26559244"/>
          <a:ext cx="8129477" cy="753138"/>
        </a:xfrm>
        <a:prstGeom prst="rect">
          <a:avLst/>
        </a:prstGeom>
      </xdr:spPr>
    </xdr:pic>
    <xdr:clientData/>
  </xdr:twoCellAnchor>
  <xdr:twoCellAnchor editAs="oneCell">
    <xdr:from>
      <xdr:col>4</xdr:col>
      <xdr:colOff>11077</xdr:colOff>
      <xdr:row>193</xdr:row>
      <xdr:rowOff>132905</xdr:rowOff>
    </xdr:from>
    <xdr:to>
      <xdr:col>9</xdr:col>
      <xdr:colOff>2824273</xdr:colOff>
      <xdr:row>201</xdr:row>
      <xdr:rowOff>155059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DD60408C-9ABB-4C58-9F9C-8788F4D07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" t="-804" r="4143" b="804"/>
        <a:stretch/>
      </xdr:blipFill>
      <xdr:spPr>
        <a:xfrm>
          <a:off x="11245325756" y="45088690"/>
          <a:ext cx="8428516" cy="14398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9799C5-16E1-491B-A023-73E481114831}" name="טבלה13" displayName="טבלה13" ref="A11:N114" totalsRowCount="1" headerRowDxfId="59" dataDxfId="58">
  <sortState xmlns:xlrd2="http://schemas.microsoft.com/office/spreadsheetml/2017/richdata2" ref="A12:L111">
    <sortCondition ref="I11:I111"/>
  </sortState>
  <tableColumns count="14">
    <tableColumn id="1" xr3:uid="{790BAA8B-F4CF-4D05-8EA2-8EBF221FB5FA}" name="קישור" dataDxfId="56" totalsRowDxfId="57"/>
    <tableColumn id="2" xr3:uid="{CA4E9226-C32C-43D7-A883-5BC9405DA0E9}" name="ריהוט" dataDxfId="54" totalsRowDxfId="55"/>
    <tableColumn id="3" xr3:uid="{1D980463-6992-4EF7-9F4A-75814C7841FF}" name="משופץ" dataDxfId="52" totalsRowDxfId="53"/>
    <tableColumn id="4" xr3:uid="{64D839BD-F953-44F9-AC58-08A0DDAD9581}" name="מרפסת" dataDxfId="50" totalsRowDxfId="51"/>
    <tableColumn id="5" xr3:uid="{681EAC58-85DD-4BA5-B167-D222C34E5D14}" name="מעלית" dataDxfId="48" totalsRowDxfId="49"/>
    <tableColumn id="6" xr3:uid="{5F5BA5DC-938B-447A-98F1-15B73E145FD2}" name="קומה" dataDxfId="46" totalsRowDxfId="47"/>
    <tableColumn id="8" xr3:uid="{407B7EEC-B085-4F7A-85EA-6A04AEC154CA}" name="מחיר למטר" totalsRowFunction="custom" dataDxfId="44" totalsRowDxfId="45">
      <totalsRowFormula>AVERAGE(G116:G121)</totalsRowFormula>
    </tableColumn>
    <tableColumn id="9" xr3:uid="{E56ADB69-5D18-41E2-B948-D288D0721F5A}" name="מחיר" dataDxfId="42" totalsRowDxfId="43"/>
    <tableColumn id="10" xr3:uid="{29E18F22-9EBA-4E1D-829C-32818478ADD0}" name="מטרm²" dataDxfId="40" totalsRowDxfId="41"/>
    <tableColumn id="11" xr3:uid="{D4CDB286-6A68-42A6-B6BB-AAFD94E0676B}" name="כתובת" dataDxfId="38" totalsRowDxfId="39"/>
    <tableColumn id="12" xr3:uid="{0C6916E0-40F3-4F9E-82B2-1CC266D86A06}" name="תשלומים נוספים" dataDxfId="36" totalsRowDxfId="37"/>
    <tableColumn id="13" xr3:uid="{2B5640B6-9DEA-4FC8-A32F-EB3AA65BE48F}" name="תאריך פרסום" dataDxfId="34" totalsRowDxfId="35"/>
    <tableColumn id="7" xr3:uid="{70261A2A-5BD3-4E0D-9498-CB4C790F989D}" name="תאריך התקון" dataDxfId="32" totalsRowDxfId="33"/>
    <tableColumn id="15" xr3:uid="{7A6FF9C2-7072-4841-9BF2-64215A6B94B1}" name="מחיר2" dataDxfId="30" totalsRowDxfId="3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F6EC84-19C5-44C8-82C1-051896D5B477}" name="טבלה1" displayName="טבלה1" ref="A4:N115" totalsRowCount="1" headerRowDxfId="29" dataDxfId="28">
  <autoFilter ref="A4:N114" xr:uid="{B2DF713D-DE08-49A2-B1E6-6F76A75467E5}"/>
  <sortState xmlns:xlrd2="http://schemas.microsoft.com/office/spreadsheetml/2017/richdata2" ref="A5:N112">
    <sortCondition ref="J4:J112"/>
  </sortState>
  <tableColumns count="14">
    <tableColumn id="1" xr3:uid="{55B04DBB-3F9F-47AD-A0E0-0995459DAA10}" name="קישור" dataDxfId="26" totalsRowDxfId="27"/>
    <tableColumn id="2" xr3:uid="{FFE06C69-6332-49D7-82D5-EAD399CDA850}" name="ריהוט" dataDxfId="24" totalsRowDxfId="25"/>
    <tableColumn id="3" xr3:uid="{1D2628E9-CFAE-4A54-A7C4-D1DC41B1A32E}" name="משופץ" dataDxfId="22" totalsRowDxfId="23"/>
    <tableColumn id="4" xr3:uid="{B0F27D66-E456-4079-9598-2B810CD03893}" name="מרפסת" dataDxfId="20" totalsRowDxfId="21"/>
    <tableColumn id="5" xr3:uid="{D24AC826-B869-49EB-831F-E531C897E803}" name="מעלית" dataDxfId="18" totalsRowDxfId="19"/>
    <tableColumn id="6" xr3:uid="{D01DE93C-1262-4605-BA87-BD208A9CCE61}" name="קומה" dataDxfId="16" totalsRowDxfId="17"/>
    <tableColumn id="7" xr3:uid="{F1F6827D-F91A-4CAD-AC96-3FA29B049C34}" name="איזור" totalsRowFunction="custom" dataDxfId="14" totalsRowDxfId="15">
      <totalsRowFormula>AVERAGE(G117:G130)</totalsRowFormula>
    </tableColumn>
    <tableColumn id="8" xr3:uid="{0BDF72F5-5433-481D-AA4C-BDB561565FD7}" name="מחיר למטר" totalsRowFunction="custom" dataDxfId="12" totalsRowDxfId="13">
      <totalsRowFormula>AVERAGE(H117:H130)</totalsRowFormula>
    </tableColumn>
    <tableColumn id="9" xr3:uid="{EB273BCB-95AA-4C50-8E18-8D603F4F69EA}" name="מחיר" dataDxfId="10" totalsRowDxfId="11"/>
    <tableColumn id="10" xr3:uid="{7D3987FC-AD1C-4A92-BCD6-CB8EE523EFFC}" name="מטרm²" dataDxfId="8" totalsRowDxfId="9"/>
    <tableColumn id="11" xr3:uid="{4B7F8514-3EAF-4EB3-B8DA-805EB0DFB5F1}" name="כתובת" dataDxfId="6" totalsRowDxfId="7"/>
    <tableColumn id="12" xr3:uid="{8B7E1051-6096-4D87-A86B-FF96903E429C}" name="תשלומים נוספים" dataDxfId="4" totalsRowDxfId="5"/>
    <tableColumn id="13" xr3:uid="{4A3BDE1E-204E-466C-9A0D-1288BDDE6A2C}" name="תאריך פרסום" dataDxfId="2" totalsRowDxfId="3"/>
    <tableColumn id="14" xr3:uid="{3E9139ED-7AAA-4E63-ADA4-CB9CB4CD2424}" name="מחיר מעודכן" dataDxfId="0" totalsRow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e.airbnb.com/rooms/20777502?location=Thessaloniki%2C%20Greece&amp;check_in=2020-07-23&amp;check_out=2020-07-24&amp;source_impression_id=p3_1593506232_My%2BXIaX%2Fpk8F8325&amp;guests=1&amp;adults=1" TargetMode="External"/><Relationship Id="rId18" Type="http://schemas.openxmlformats.org/officeDocument/2006/relationships/hyperlink" Target="https://he.airbnb.com/rooms/28153667?location=Thessaloniki%2C%20Greece&amp;check_in=2020-07-23&amp;check_out=2020-07-24&amp;source_impression_id=p3_1593508121_l9wausuB1%2BBJX5x3&amp;guests=1&amp;adults=1" TargetMode="External"/><Relationship Id="rId26" Type="http://schemas.openxmlformats.org/officeDocument/2006/relationships/hyperlink" Target="https://www.booking.com/hotel/gr/antigonido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80685803_265874696_2_0_0;no_rooms=1;room1=A%2CA;sb_price_type=total;type=total;ucfs=1&amp;" TargetMode="External"/><Relationship Id="rId39" Type="http://schemas.openxmlformats.org/officeDocument/2006/relationships/hyperlink" Target="https://www.spiti24.gr/en/1207754" TargetMode="External"/><Relationship Id="rId21" Type="http://schemas.openxmlformats.org/officeDocument/2006/relationships/hyperlink" Target="https://he.airbnb.com/rooms/30173148?_set_bev_on_new_domain=1594110744_NzU2ZjA3ODE1OGE2&amp;source_impression_id=p3_1594111418_7J%2FRPEEbloe3AvSf&amp;guests=1&amp;adults=1&amp;check_in=2020-10-13&amp;check_out=2020-10-14" TargetMode="External"/><Relationship Id="rId34" Type="http://schemas.openxmlformats.org/officeDocument/2006/relationships/hyperlink" Target="https://www.spiti24.gr/en/1683339" TargetMode="External"/><Relationship Id="rId42" Type="http://schemas.openxmlformats.org/officeDocument/2006/relationships/hyperlink" Target="https://www.spiti24.gr/en/90007593" TargetMode="External"/><Relationship Id="rId47" Type="http://schemas.openxmlformats.org/officeDocument/2006/relationships/hyperlink" Target="https://www.plot.gr/en/classifieds/view/40073737-apartment-109sqm-for-sale/?bl=1?bl=1" TargetMode="External"/><Relationship Id="rId50" Type="http://schemas.openxmlformats.org/officeDocument/2006/relationships/hyperlink" Target="https://en.spitogatos.gr/sale_Apartment_Historical_Center__Center_of_Thessaloniki_-l9865582" TargetMode="External"/><Relationship Id="rId55" Type="http://schemas.openxmlformats.org/officeDocument/2006/relationships/hyperlink" Target="https://www.plot.gr/en/classifieds/view/38149061-studio-55sqm-for-sale/?bl=1%3Fbl%3D1&amp;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https://www.spiti24.gr/en/6253419" TargetMode="External"/><Relationship Id="rId2" Type="http://schemas.openxmlformats.org/officeDocument/2006/relationships/hyperlink" Target="https://en.spitogatos.gr/rent_Studio_Flat_Historical_Center__Center_of_Thessaloniki_-l9506097" TargetMode="External"/><Relationship Id="rId16" Type="http://schemas.openxmlformats.org/officeDocument/2006/relationships/hyperlink" Target="https://he.airbnb.com/rooms/18823225?location=Thessaloniki%2C%20Greece&amp;check_in=2020-07-23&amp;check_out=2020-07-24&amp;source_impression_id=p3_1593506800_1UPrNbINToh%2FzFNH&amp;guests=1&amp;adults=1" TargetMode="External"/><Relationship Id="rId29" Type="http://schemas.openxmlformats.org/officeDocument/2006/relationships/hyperlink" Target="https://www.booking.com/hotel/gr/q-luxury-rooms-1-city-center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38287401_195457791_2_0_0;no_rooms=1;room1=A%2CA;sb_price_type=total;type=total;ucfs=1&amp;" TargetMode="External"/><Relationship Id="rId11" Type="http://schemas.openxmlformats.org/officeDocument/2006/relationships/hyperlink" Target="https://he.airbnb.com/rooms/40911215?location=Thessaloniki%2C%20Greece&amp;check_in=2020-07-23&amp;check_out=2020-07-24&amp;source_impression_id=p3_1593505678_ZiDfrKe1R9JT178M&amp;guests=1&amp;adults=1" TargetMode="External"/><Relationship Id="rId24" Type="http://schemas.openxmlformats.org/officeDocument/2006/relationships/hyperlink" Target="https://www.booking.com/hotel/gr/souita-in-the-centre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339847201_226507867_2_0_0;no_rooms=1;room1=A%2CA;sb_price_type=total;type=total;ucfs=1&amp;" TargetMode="External"/><Relationship Id="rId32" Type="http://schemas.openxmlformats.org/officeDocument/2006/relationships/hyperlink" Target="https://www.booking.com/hotel/gr/ultima-suites-nilie-hospitality-mgm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02497601_268775436_2_0_0;no_rooms=1;room1=A%2CA;sb_price_type=total;type=total;ucfs=1&amp;" TargetMode="External"/><Relationship Id="rId37" Type="http://schemas.openxmlformats.org/officeDocument/2006/relationships/hyperlink" Target="https://www.spiti24.gr/en/6253887" TargetMode="External"/><Relationship Id="rId40" Type="http://schemas.openxmlformats.org/officeDocument/2006/relationships/hyperlink" Target="https://www.spiti24.gr/en/6640392" TargetMode="External"/><Relationship Id="rId45" Type="http://schemas.openxmlformats.org/officeDocument/2006/relationships/hyperlink" Target="https://www.spiti24.gr/en/6097045" TargetMode="External"/><Relationship Id="rId53" Type="http://schemas.openxmlformats.org/officeDocument/2006/relationships/hyperlink" Target="https://www.spiti24.gr/en/6315372" TargetMode="External"/><Relationship Id="rId58" Type="http://schemas.openxmlformats.org/officeDocument/2006/relationships/hyperlink" Target="https://www.plot.gr/en/classifieds/view/40105100-apartment-67sqm-for-sale/?bl=1?bl=1" TargetMode="External"/><Relationship Id="rId5" Type="http://schemas.openxmlformats.org/officeDocument/2006/relationships/hyperlink" Target="https://www.spiti24.gr/en/8552172" TargetMode="External"/><Relationship Id="rId61" Type="http://schemas.openxmlformats.org/officeDocument/2006/relationships/hyperlink" Target="https://www.plot.gr/en/classifieds/view/40135528-studio-35sqm-for-rent/?bl=1" TargetMode="External"/><Relationship Id="rId19" Type="http://schemas.openxmlformats.org/officeDocument/2006/relationships/hyperlink" Target="https://www.xe.gr/property/en/poliseis%7Ckatoikies%7Cdodekanisou%7C662917374.html" TargetMode="External"/><Relationship Id="rId14" Type="http://schemas.openxmlformats.org/officeDocument/2006/relationships/hyperlink" Target="https://he.airbnb.com/rooms/38048786?location=Thessaloniki%2C%20Greece&amp;check_in=2020-07-23&amp;check_out=2020-07-24&amp;source_impression_id=p3_1593506227_MvhVaZrbB9N1RFfB&amp;guests=1&amp;adults=1" TargetMode="External"/><Relationship Id="rId22" Type="http://schemas.openxmlformats.org/officeDocument/2006/relationships/hyperlink" Target="https://he.airbnb.com/rooms/22493781?_set_bev_on_new_domain=1594110744_NzU2ZjA3ODE1OGE2&amp;source_impression_id=p3_1594111589_5ByAyfxMKsKAclBl&amp;guests=1&amp;adults=1&amp;check_in=2020-07-15&amp;check_out=2020-07-16" TargetMode="External"/><Relationship Id="rId27" Type="http://schemas.openxmlformats.org/officeDocument/2006/relationships/hyperlink" Target="https://www.booking.com/hotel/gr/luxuru-souita-2-with-smart-tv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10671201_226507847_2_0_0;no_rooms=1;room1=A%2CA;sb_price_type=total;type=total;ucfs=1&amp;" TargetMode="External"/><Relationship Id="rId30" Type="http://schemas.openxmlformats.org/officeDocument/2006/relationships/hyperlink" Target="https://www.booking.com/hotel/gr/q-luxury-rooms-1-city-center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38287401_195457791_2_0_0;no_rooms=1;room1=A%2CA;sb_price_type=total;type=total;ucfs=1&amp;" TargetMode="External"/><Relationship Id="rId35" Type="http://schemas.openxmlformats.org/officeDocument/2006/relationships/hyperlink" Target="https://www.spiti24.gr/en/6519178" TargetMode="External"/><Relationship Id="rId43" Type="http://schemas.openxmlformats.org/officeDocument/2006/relationships/hyperlink" Target="https://www.spiti24.gr/en/6310337" TargetMode="External"/><Relationship Id="rId48" Type="http://schemas.openxmlformats.org/officeDocument/2006/relationships/hyperlink" Target="https://www.plot.gr/en/classifieds/view/40041371-apartment-83sqm-for-sale/?bl=1?bl=1" TargetMode="External"/><Relationship Id="rId56" Type="http://schemas.openxmlformats.org/officeDocument/2006/relationships/hyperlink" Target="https://www.plot.gr/en/classifieds/view/40099604-apartment-64sqm-for-sale/?bl=1?bl=1" TargetMode="External"/><Relationship Id="rId64" Type="http://schemas.openxmlformats.org/officeDocument/2006/relationships/table" Target="../tables/table1.xml"/><Relationship Id="rId8" Type="http://schemas.openxmlformats.org/officeDocument/2006/relationships/hyperlink" Target="https://he.airbnb.com/rooms/40911215?location=Thessaloniki%2C%20Greece&amp;check_in=2020-07-23&amp;check_out=2020-07-24&amp;source_impression_id=p3_1593502713_lCcg2w0TDgQMXNpF&amp;guests=1&amp;adults=1" TargetMode="External"/><Relationship Id="rId51" Type="http://schemas.openxmlformats.org/officeDocument/2006/relationships/hyperlink" Target="https://en.spitogatos.gr/sale_Apartment_Historical_Center__Center_of_Thessaloniki_-l9752058" TargetMode="External"/><Relationship Id="rId3" Type="http://schemas.openxmlformats.org/officeDocument/2006/relationships/hyperlink" Target="https://en.spitogatos.gr/rent_Studio_Flat_Historical_Center__Center_of_Thessaloniki_-l9506097" TargetMode="External"/><Relationship Id="rId12" Type="http://schemas.openxmlformats.org/officeDocument/2006/relationships/hyperlink" Target="https://he.airbnb.com/rooms/42537257?location=Thessaloniki%2C%20Greece&amp;check_in=2020-07-23&amp;check_out=2020-07-24&amp;source_impression_id=p3_1593506237_d31DZiaCQWVpQCsv&amp;guests=1&amp;adults=1" TargetMode="External"/><Relationship Id="rId17" Type="http://schemas.openxmlformats.org/officeDocument/2006/relationships/hyperlink" Target="https://he.airbnb.com/rooms/41307114?location=Thessaloniki%2C%20Greece&amp;check_in=2020-07-23&amp;check_out=2020-07-24&amp;source_impression_id=p3_1593506794_6%2BEIDLsDFtryUSZe&amp;guests=1&amp;adults=1" TargetMode="External"/><Relationship Id="rId25" Type="http://schemas.openxmlformats.org/officeDocument/2006/relationships/hyperlink" Target="https://www.booking.com/hotel/gr/restored-immaculate-condo-historic-center-1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27455801_244380958_2_0_0;no_rooms=1;room1=A%2CA;sb_price_type=total;type=total;ucfs=1&amp;" TargetMode="External"/><Relationship Id="rId33" Type="http://schemas.openxmlformats.org/officeDocument/2006/relationships/hyperlink" Target="https://www.spiti24.gr/en/6253838" TargetMode="External"/><Relationship Id="rId38" Type="http://schemas.openxmlformats.org/officeDocument/2006/relationships/hyperlink" Target="https://www.spiti24.gr/en/6803903" TargetMode="External"/><Relationship Id="rId46" Type="http://schemas.openxmlformats.org/officeDocument/2006/relationships/hyperlink" Target="https://www.plot.gr/en/classifieds/view/40084049-apartment-85sqm-for-sale/?bl=1?bl=1" TargetMode="External"/><Relationship Id="rId59" Type="http://schemas.openxmlformats.org/officeDocument/2006/relationships/hyperlink" Target="https://www.spiti24.gr/en/6290183" TargetMode="External"/><Relationship Id="rId20" Type="http://schemas.openxmlformats.org/officeDocument/2006/relationships/hyperlink" Target="https://he.airbnb.com/rooms/36655970?_set_bev_on_new_domain=1594110744_NzU2ZjA3ODE1OGE2&amp;source_impression_id=p3_1594111204_ZVT50bFXX3vQ6UGz&amp;guests=1&amp;adults=1&amp;check_in=2020-07-15&amp;check_out=2020-07-17" TargetMode="External"/><Relationship Id="rId41" Type="http://schemas.openxmlformats.org/officeDocument/2006/relationships/hyperlink" Target="https://www.spiti24.gr/en/6439038" TargetMode="External"/><Relationship Id="rId54" Type="http://schemas.openxmlformats.org/officeDocument/2006/relationships/hyperlink" Target="https://en.spitogatos.gr/sale_Apartment_Historical_Center__Center_of_Thessaloniki_-l9576528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en.spitogatos.gr/sale_Studio_Flat_Historical_Center__Center_of_Thessaloniki_-l8086457" TargetMode="External"/><Relationship Id="rId6" Type="http://schemas.openxmlformats.org/officeDocument/2006/relationships/hyperlink" Target="https://www.spiti24.gr/en/6486459" TargetMode="External"/><Relationship Id="rId15" Type="http://schemas.openxmlformats.org/officeDocument/2006/relationships/hyperlink" Target="https://he.airbnb.com/rooms/35125666?location=Thessaloniki%2C%20Greece&amp;check_in=2020-07-23&amp;check_out=2020-07-24&amp;source_impression_id=p3_1593506809_fjkne%2FixR3VRgSj0&amp;guests=1&amp;adults=1" TargetMode="External"/><Relationship Id="rId23" Type="http://schemas.openxmlformats.org/officeDocument/2006/relationships/hyperlink" Target="https://www.booking.com/hotel/gr/artsuite-7.ru.html?aid=376388;label=booking-name-he-ZjzRvp_RD_yeZ9lEt5OinQS267777970027%3Apl%3Ata%3Ap1%3Ap22%2C563%2C000%3Aac%3Aap%3Aneg%3Afi%3Atikwd-65526620%3Alp1007967%3Ali%3Adec%3Adm%3Appccp%3DUmFuZG9tSVYkc2RlIyh9YcX_GyndjDE1z6LWmEwkC5A;sid=5804e9afe3595e6b5e08a0c266cb138b;checkin=2020-07-17;checkout=2020-07-18;dest_id=-829252;dest_type=city;dist=0;group_adults=2;group_children=0;hapos=1;hpos=1;no_rooms=1;room1=A%2CA;sb_price_type=total;soh=1;sr_order=popularity;srepoch=1594112329;srpvid=aeca3f24e94e01c5;type=total;ucfs=1&amp;" TargetMode="External"/><Relationship Id="rId28" Type="http://schemas.openxmlformats.org/officeDocument/2006/relationships/hyperlink" Target="https://www.booking.com/hotel/gr/bit-pazar-thessalonike12345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276201401_202222386_2_0_0;no_rooms=1;room1=A%2CA;sb_price_type=total;type=total;ucfs=1&amp;" TargetMode="External"/><Relationship Id="rId36" Type="http://schemas.openxmlformats.org/officeDocument/2006/relationships/hyperlink" Target="https://www.spiti24.gr/en/8552176" TargetMode="External"/><Relationship Id="rId49" Type="http://schemas.openxmlformats.org/officeDocument/2006/relationships/hyperlink" Target="https://www.spiti24.gr/en/1325332" TargetMode="External"/><Relationship Id="rId57" Type="http://schemas.openxmlformats.org/officeDocument/2006/relationships/hyperlink" Target="https://www.plot.gr/en/classifieds/view/40092117-apartment-55sqm-for-sale/?bl=1?bl=1" TargetMode="External"/><Relationship Id="rId10" Type="http://schemas.openxmlformats.org/officeDocument/2006/relationships/hyperlink" Target="https://he.airbnb.com/rooms/29509762?location=Thessaloniki%2C%20Greece&amp;check_in=2020-07-23&amp;check_out=2020-07-24&amp;source_impression_id=p3_1593505694_D5LRoOVMbQCvF2Wo&amp;guests=1&amp;adults=1" TargetMode="External"/><Relationship Id="rId31" Type="http://schemas.openxmlformats.org/officeDocument/2006/relationships/hyperlink" Target="https://www.booking.com/hotel/gr/pa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no_rooms=1;room1=A%2CA;sb_price_type=total;type=total;ucfs=1&amp;" TargetMode="External"/><Relationship Id="rId44" Type="http://schemas.openxmlformats.org/officeDocument/2006/relationships/hyperlink" Target="https://www.spiti24.gr/en/6588102" TargetMode="External"/><Relationship Id="rId52" Type="http://schemas.openxmlformats.org/officeDocument/2006/relationships/hyperlink" Target="https://en.spitogatos.gr/sale_Apartment_Historical_Center__Center_of_Thessaloniki_-l9786412" TargetMode="External"/><Relationship Id="rId60" Type="http://schemas.openxmlformats.org/officeDocument/2006/relationships/hyperlink" Target="https://www.spiti24.gr/en/1610939" TargetMode="External"/><Relationship Id="rId4" Type="http://schemas.openxmlformats.org/officeDocument/2006/relationships/hyperlink" Target="https://en.spitogatos.gr/rent_Apartment_Historical_Center__Center_of_Thessaloniki_-l9846032" TargetMode="External"/><Relationship Id="rId9" Type="http://schemas.openxmlformats.org/officeDocument/2006/relationships/hyperlink" Target="https://he.airbnb.com/rooms/817373?location=Thessaloniki%2C%20Greece&amp;check_in=2020-07-23&amp;check_out=2020-07-24&amp;source_impression_id=p3_1593505500_60KM4gHhNNDcc7o0&amp;guests=1&amp;adults=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piti24.gr/en/6486459" TargetMode="External"/><Relationship Id="rId117" Type="http://schemas.openxmlformats.org/officeDocument/2006/relationships/printerSettings" Target="../printerSettings/printerSettings2.bin"/><Relationship Id="rId21" Type="http://schemas.openxmlformats.org/officeDocument/2006/relationships/hyperlink" Target="https://www.spiti24.gr/en/1325332" TargetMode="External"/><Relationship Id="rId42" Type="http://schemas.openxmlformats.org/officeDocument/2006/relationships/hyperlink" Target="https://he.airbnb.com/rooms/41307114?location=Thessaloniki%2C%20Greece&amp;check_in=2020-07-23&amp;check_out=2020-07-24&amp;source_impression_id=p3_1593506794_6%2BEIDLsDFtryUSZe&amp;guests=1&amp;adults=1" TargetMode="External"/><Relationship Id="rId47" Type="http://schemas.openxmlformats.org/officeDocument/2006/relationships/hyperlink" Target="https://www.xe.gr/property/en/poliseis%7Ckatoikies%7Ckentro-thessaloniki%7C669422470.html" TargetMode="External"/><Relationship Id="rId63" Type="http://schemas.openxmlformats.org/officeDocument/2006/relationships/hyperlink" Target="https://he.airbnb.com/rooms/30173148?_set_bev_on_new_domain=1594110744_NzU2ZjA3ODE1OGE2&amp;source_impression_id=p3_1594111418_7J%2FRPEEbloe3AvSf&amp;guests=1&amp;adults=1&amp;check_in=2020-10-13&amp;check_out=2020-10-14" TargetMode="External"/><Relationship Id="rId68" Type="http://schemas.openxmlformats.org/officeDocument/2006/relationships/hyperlink" Target="https://www.booking.com/hotel/gr/antigonido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80685803_265874696_2_0_0;no_rooms=1;room1=A%2CA;sb_price_type=total;type=total;ucfs=1&amp;" TargetMode="External"/><Relationship Id="rId84" Type="http://schemas.openxmlformats.org/officeDocument/2006/relationships/hyperlink" Target="https://www.spiti24.gr/en/6267006" TargetMode="External"/><Relationship Id="rId89" Type="http://schemas.openxmlformats.org/officeDocument/2006/relationships/hyperlink" Target="https://www.spiti24.gr/en/6253221" TargetMode="External"/><Relationship Id="rId112" Type="http://schemas.openxmlformats.org/officeDocument/2006/relationships/hyperlink" Target="https://www.spiti24.gr/en/6640392" TargetMode="External"/><Relationship Id="rId16" Type="http://schemas.openxmlformats.org/officeDocument/2006/relationships/hyperlink" Target="https://www.spiti24.gr/en/2200485" TargetMode="External"/><Relationship Id="rId107" Type="http://schemas.openxmlformats.org/officeDocument/2006/relationships/hyperlink" Target="https://www.spiti24.gr/en/6280391" TargetMode="External"/><Relationship Id="rId11" Type="http://schemas.openxmlformats.org/officeDocument/2006/relationships/hyperlink" Target="https://en.spitogatos.gr/sale_Apartment_Historical_Center__Center_of_Thessaloniki_-l9752058" TargetMode="External"/><Relationship Id="rId32" Type="http://schemas.openxmlformats.org/officeDocument/2006/relationships/hyperlink" Target="https://he.airbnb.com/rooms/40911215?location=Thessaloniki%2C%20Greece&amp;check_in=2020-07-23&amp;check_out=2020-07-24&amp;source_impression_id=p3_1593502713_lCcg2w0TDgQMXNpF&amp;guests=1&amp;adults=1" TargetMode="External"/><Relationship Id="rId37" Type="http://schemas.openxmlformats.org/officeDocument/2006/relationships/hyperlink" Target="https://he.airbnb.com/rooms/42537257?location=Thessaloniki%2C%20Greece&amp;check_in=2020-07-23&amp;check_out=2020-07-24&amp;source_impression_id=p3_1593506237_d31DZiaCQWVpQCsv&amp;guests=1&amp;adults=1" TargetMode="External"/><Relationship Id="rId53" Type="http://schemas.openxmlformats.org/officeDocument/2006/relationships/hyperlink" Target="https://www.plot.gr/en/classifieds/view/40061001-studio-52sqm-for-sale/?bl=1" TargetMode="External"/><Relationship Id="rId58" Type="http://schemas.openxmlformats.org/officeDocument/2006/relationships/hyperlink" Target="https://www.plot.gr/en/classifieds/view/40092117-apartment-55sqm-for-sale/?bl=1?bl=1" TargetMode="External"/><Relationship Id="rId74" Type="http://schemas.openxmlformats.org/officeDocument/2006/relationships/hyperlink" Target="https://www.booking.com/hotel/gr/ultima-suites-nilie-hospitality-mgm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02497601_268775436_2_0_0;no_rooms=1;room1=A%2CA;sb_price_type=total;type=total;ucfs=1&amp;" TargetMode="External"/><Relationship Id="rId79" Type="http://schemas.openxmlformats.org/officeDocument/2006/relationships/hyperlink" Target="https://www.spiti24.gr/en/6819097" TargetMode="External"/><Relationship Id="rId102" Type="http://schemas.openxmlformats.org/officeDocument/2006/relationships/hyperlink" Target="https://www.spiti24.gr/en/6803903" TargetMode="External"/><Relationship Id="rId5" Type="http://schemas.openxmlformats.org/officeDocument/2006/relationships/hyperlink" Target="https://en.spitogatos.gr/rent_Apartment_Historical_Center__Center_of_Thessaloniki_-l9851792" TargetMode="External"/><Relationship Id="rId90" Type="http://schemas.openxmlformats.org/officeDocument/2006/relationships/hyperlink" Target="https://www.spiti24.gr/en/6693785" TargetMode="External"/><Relationship Id="rId95" Type="http://schemas.openxmlformats.org/officeDocument/2006/relationships/hyperlink" Target="https://www.spiti24.gr/en/6588102" TargetMode="External"/><Relationship Id="rId22" Type="http://schemas.openxmlformats.org/officeDocument/2006/relationships/hyperlink" Target="https://www.spiti24.gr/en/6125949" TargetMode="External"/><Relationship Id="rId27" Type="http://schemas.openxmlformats.org/officeDocument/2006/relationships/hyperlink" Target="https://www.spiti24.gr/en/6839628" TargetMode="External"/><Relationship Id="rId43" Type="http://schemas.openxmlformats.org/officeDocument/2006/relationships/hyperlink" Target="https://he.airbnb.com/rooms/28153667?location=Thessaloniki%2C%20Greece&amp;check_in=2020-07-23&amp;check_out=2020-07-24&amp;source_impression_id=p3_1593508121_l9wausuB1%2BBJX5x3&amp;guests=1&amp;adults=1" TargetMode="External"/><Relationship Id="rId48" Type="http://schemas.openxmlformats.org/officeDocument/2006/relationships/hyperlink" Target="https://www.xe.gr/property/en/poliseis%7Ckatoikies%7Ckentro-thessaloniki%7C623422487.html" TargetMode="External"/><Relationship Id="rId64" Type="http://schemas.openxmlformats.org/officeDocument/2006/relationships/hyperlink" Target="https://he.airbnb.com/rooms/22493781?_set_bev_on_new_domain=1594110744_NzU2ZjA3ODE1OGE2&amp;source_impression_id=p3_1594111589_5ByAyfxMKsKAclBl&amp;guests=1&amp;adults=1&amp;check_in=2020-07-15&amp;check_out=2020-07-16" TargetMode="External"/><Relationship Id="rId69" Type="http://schemas.openxmlformats.org/officeDocument/2006/relationships/hyperlink" Target="https://www.booking.com/hotel/gr/luxuru-souita-2-with-smart-tv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10671201_226507847_2_0_0;no_rooms=1;room1=A%2CA;sb_price_type=total;type=total;ucfs=1&amp;" TargetMode="External"/><Relationship Id="rId113" Type="http://schemas.openxmlformats.org/officeDocument/2006/relationships/hyperlink" Target="https://www.spiti24.gr/en/3445746" TargetMode="External"/><Relationship Id="rId118" Type="http://schemas.openxmlformats.org/officeDocument/2006/relationships/table" Target="../tables/table2.xml"/><Relationship Id="rId80" Type="http://schemas.openxmlformats.org/officeDocument/2006/relationships/hyperlink" Target="https://www.spiti24.gr/en/1683339" TargetMode="External"/><Relationship Id="rId85" Type="http://schemas.openxmlformats.org/officeDocument/2006/relationships/hyperlink" Target="https://www.spiti24.gr/en/6215221" TargetMode="External"/><Relationship Id="rId12" Type="http://schemas.openxmlformats.org/officeDocument/2006/relationships/hyperlink" Target="https://en.spitogatos.gr/sale_Apartment_Historical_Center__Center_of_Thessaloniki_-l9399662" TargetMode="External"/><Relationship Id="rId17" Type="http://schemas.openxmlformats.org/officeDocument/2006/relationships/hyperlink" Target="https://www.spiti24.gr/en/2200438" TargetMode="External"/><Relationship Id="rId33" Type="http://schemas.openxmlformats.org/officeDocument/2006/relationships/hyperlink" Target="https://he.airbnb.com/rooms/28387370?location=Thessaloniki%2C%20Greece&amp;check_in=2020-07-23&amp;check_out=2020-07-24&amp;source_impression_id=p3_1593503656_eEkoABPt0iv4vPbS&amp;guests=1&amp;adults=1&amp;display_currency=EUR" TargetMode="External"/><Relationship Id="rId38" Type="http://schemas.openxmlformats.org/officeDocument/2006/relationships/hyperlink" Target="https://he.airbnb.com/rooms/20777502?location=Thessaloniki%2C%20Greece&amp;check_in=2020-07-23&amp;check_out=2020-07-24&amp;source_impression_id=p3_1593506232_My%2BXIaX%2Fpk8F8325&amp;guests=1&amp;adults=1" TargetMode="External"/><Relationship Id="rId59" Type="http://schemas.openxmlformats.org/officeDocument/2006/relationships/hyperlink" Target="https://www.plot.gr/en/classifieds/view/40105100-apartment-67sqm-for-sale/?bl=1?bl=1" TargetMode="External"/><Relationship Id="rId103" Type="http://schemas.openxmlformats.org/officeDocument/2006/relationships/hyperlink" Target="https://www.spiti24.gr/en/6605986" TargetMode="External"/><Relationship Id="rId108" Type="http://schemas.openxmlformats.org/officeDocument/2006/relationships/hyperlink" Target="https://www.spiti24.gr/en/6218395" TargetMode="External"/><Relationship Id="rId54" Type="http://schemas.openxmlformats.org/officeDocument/2006/relationships/hyperlink" Target="https://www.plot.gr/en/classifieds/view/40099604-apartment-64sqm-for-sale/?bl=1?bl=1" TargetMode="External"/><Relationship Id="rId70" Type="http://schemas.openxmlformats.org/officeDocument/2006/relationships/hyperlink" Target="https://www.booking.com/hotel/gr/bit-pazar-thessalonike12345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276201401_202222386_2_0_0;no_rooms=1;room1=A%2CA;sb_price_type=total;type=total;ucfs=1&amp;" TargetMode="External"/><Relationship Id="rId75" Type="http://schemas.openxmlformats.org/officeDocument/2006/relationships/hyperlink" Target="https://www.spiti24.gr/en/6315378" TargetMode="External"/><Relationship Id="rId91" Type="http://schemas.openxmlformats.org/officeDocument/2006/relationships/hyperlink" Target="https://www.spiti24.gr/en/6564575" TargetMode="External"/><Relationship Id="rId96" Type="http://schemas.openxmlformats.org/officeDocument/2006/relationships/hyperlink" Target="https://www.spiti24.gr/en/6310337" TargetMode="External"/><Relationship Id="rId1" Type="http://schemas.openxmlformats.org/officeDocument/2006/relationships/hyperlink" Target="https://en.spitogatos.gr/sale_Studio_Flat_Historical_Center__Center_of_Thessaloniki_-l8086457" TargetMode="External"/><Relationship Id="rId6" Type="http://schemas.openxmlformats.org/officeDocument/2006/relationships/hyperlink" Target="https://en.spitogatos.gr/sale_Apartment_Dioikitirio__Center_of_Thessaloniki_-l9558421" TargetMode="External"/><Relationship Id="rId23" Type="http://schemas.openxmlformats.org/officeDocument/2006/relationships/hyperlink" Target="https://www.spiti24.gr/en/6321952" TargetMode="External"/><Relationship Id="rId28" Type="http://schemas.openxmlformats.org/officeDocument/2006/relationships/hyperlink" Target="https://www.spiti24.gr/en/6253419" TargetMode="External"/><Relationship Id="rId49" Type="http://schemas.openxmlformats.org/officeDocument/2006/relationships/hyperlink" Target="https://en.spitogatos.gr/sale_Apartment_Historical_Center__Center_of_Thessaloniki_-l9576528" TargetMode="External"/><Relationship Id="rId114" Type="http://schemas.openxmlformats.org/officeDocument/2006/relationships/hyperlink" Target="https://www.spiti24.gr/en/6502038" TargetMode="External"/><Relationship Id="rId10" Type="http://schemas.openxmlformats.org/officeDocument/2006/relationships/hyperlink" Target="https://en.spitogatos.gr/sale_Apartment_Historical_Center__Center_of_Thessaloniki_-l9865582" TargetMode="External"/><Relationship Id="rId31" Type="http://schemas.openxmlformats.org/officeDocument/2006/relationships/hyperlink" Target="https://www.spiti24.gr/en/6486457" TargetMode="External"/><Relationship Id="rId44" Type="http://schemas.openxmlformats.org/officeDocument/2006/relationships/hyperlink" Target="https://he.airbnb.com/rooms/21169811?location=Thessaloniki%2C%20Greece&amp;check_in=2020-07-23&amp;check_out=2020-07-24&amp;source_impression_id=p3_1593508103_iJv1sdvn746jVADF&amp;guests=1&amp;adults=1" TargetMode="External"/><Relationship Id="rId52" Type="http://schemas.openxmlformats.org/officeDocument/2006/relationships/hyperlink" Target="https://www.plot.gr/en/classifieds/view/40064308-studio-40sqm-for-sale/?bl=1" TargetMode="External"/><Relationship Id="rId60" Type="http://schemas.openxmlformats.org/officeDocument/2006/relationships/hyperlink" Target="https://www.plot.gr/en/classifieds/view/40080843-apartment-30sqm-for-sale/?bl=1&amp;hl=1" TargetMode="External"/><Relationship Id="rId65" Type="http://schemas.openxmlformats.org/officeDocument/2006/relationships/hyperlink" Target="https://www.booking.com/hotel/gr/artsuite-7.ru.html?aid=376388;label=booking-name-he-ZjzRvp_RD_yeZ9lEt5OinQS267777970027%3Apl%3Ata%3Ap1%3Ap22%2C563%2C000%3Aac%3Aap%3Aneg%3Afi%3Atikwd-65526620%3Alp1007967%3Ali%3Adec%3Adm%3Appccp%3DUmFuZG9tSVYkc2RlIyh9YcX_GyndjDE1z6LWmEwkC5A;sid=5804e9afe3595e6b5e08a0c266cb138b;checkin=2020-07-17;checkout=2020-07-18;dest_id=-829252;dest_type=city;dist=0;group_adults=2;group_children=0;hapos=1;hpos=1;no_rooms=1;room1=A%2CA;sb_price_type=total;soh=1;sr_order=popularity;srepoch=1594112329;srpvid=aeca3f24e94e01c5;type=total;ucfs=1&amp;" TargetMode="External"/><Relationship Id="rId73" Type="http://schemas.openxmlformats.org/officeDocument/2006/relationships/hyperlink" Target="https://www.booking.com/hotel/gr/pa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no_rooms=1;room1=A%2CA;sb_price_type=total;type=total;ucfs=1&amp;" TargetMode="External"/><Relationship Id="rId78" Type="http://schemas.openxmlformats.org/officeDocument/2006/relationships/hyperlink" Target="https://www.spiti24.gr/en/6253838" TargetMode="External"/><Relationship Id="rId81" Type="http://schemas.openxmlformats.org/officeDocument/2006/relationships/hyperlink" Target="https://www.spiti24.gr/en/6283442" TargetMode="External"/><Relationship Id="rId86" Type="http://schemas.openxmlformats.org/officeDocument/2006/relationships/hyperlink" Target="https://www.spiti24.gr/en/6455043" TargetMode="External"/><Relationship Id="rId94" Type="http://schemas.openxmlformats.org/officeDocument/2006/relationships/hyperlink" Target="https://www.spiti24.gr/en/6097045" TargetMode="External"/><Relationship Id="rId99" Type="http://schemas.openxmlformats.org/officeDocument/2006/relationships/hyperlink" Target="https://www.spiti24.gr/en/6519178" TargetMode="External"/><Relationship Id="rId101" Type="http://schemas.openxmlformats.org/officeDocument/2006/relationships/hyperlink" Target="https://www.spiti24.gr/en/6253887" TargetMode="External"/><Relationship Id="rId4" Type="http://schemas.openxmlformats.org/officeDocument/2006/relationships/hyperlink" Target="https://en.spitogatos.gr/rent_Apartment_Historical_Center__Center_of_Thessaloniki_-l9846032" TargetMode="External"/><Relationship Id="rId9" Type="http://schemas.openxmlformats.org/officeDocument/2006/relationships/hyperlink" Target="https://en.spitogatos.gr/sale_Apartment_Historical_Center__Center_of_Thessaloniki_-l9576526" TargetMode="External"/><Relationship Id="rId13" Type="http://schemas.openxmlformats.org/officeDocument/2006/relationships/hyperlink" Target="https://en.spitogatos.gr/sale_Apartment_Historical_Center__Center_of_Thessaloniki_-l9786412" TargetMode="External"/><Relationship Id="rId18" Type="http://schemas.openxmlformats.org/officeDocument/2006/relationships/hyperlink" Target="https://www.spiti24.gr/en/6214816" TargetMode="External"/><Relationship Id="rId39" Type="http://schemas.openxmlformats.org/officeDocument/2006/relationships/hyperlink" Target="https://he.airbnb.com/rooms/38048786?location=Thessaloniki%2C%20Greece&amp;check_in=2020-07-23&amp;check_out=2020-07-24&amp;source_impression_id=p3_1593506227_MvhVaZrbB9N1RFfB&amp;guests=1&amp;adults=1" TargetMode="External"/><Relationship Id="rId109" Type="http://schemas.openxmlformats.org/officeDocument/2006/relationships/hyperlink" Target="https://www.spiti24.gr/en/6186776" TargetMode="External"/><Relationship Id="rId34" Type="http://schemas.openxmlformats.org/officeDocument/2006/relationships/hyperlink" Target="https://he.airbnb.com/rooms/817373?location=Thessaloniki%2C%20Greece&amp;check_in=2020-07-23&amp;check_out=2020-07-24&amp;source_impression_id=p3_1593505500_60KM4gHhNNDcc7o0&amp;guests=1&amp;adults=1" TargetMode="External"/><Relationship Id="rId50" Type="http://schemas.openxmlformats.org/officeDocument/2006/relationships/hyperlink" Target="https://www.plot.gr/en/classifieds/view/38149061-studio-55sqm-for-sale/?bl=1%3Fbl%3D1&amp;" TargetMode="External"/><Relationship Id="rId55" Type="http://schemas.openxmlformats.org/officeDocument/2006/relationships/hyperlink" Target="https://www.plot.gr/en/classifieds/view/40041371-apartment-83sqm-for-sale/?bl=1?bl=1" TargetMode="External"/><Relationship Id="rId76" Type="http://schemas.openxmlformats.org/officeDocument/2006/relationships/hyperlink" Target="https://www.spiti24.gr/en/6455043" TargetMode="External"/><Relationship Id="rId97" Type="http://schemas.openxmlformats.org/officeDocument/2006/relationships/hyperlink" Target="https://www.spiti24.gr/en/90007593" TargetMode="External"/><Relationship Id="rId104" Type="http://schemas.openxmlformats.org/officeDocument/2006/relationships/hyperlink" Target="https://www.spiti24.gr/en/90000725" TargetMode="External"/><Relationship Id="rId7" Type="http://schemas.openxmlformats.org/officeDocument/2006/relationships/hyperlink" Target="https://en.spitogatos.gr/sale_Apartment_Historical_Center__Center_of_Thessaloniki_-l9366035" TargetMode="External"/><Relationship Id="rId71" Type="http://schemas.openxmlformats.org/officeDocument/2006/relationships/hyperlink" Target="https://www.booking.com/hotel/gr/q-luxury-rooms-1-city-center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38287401_195457791_2_0_0;no_rooms=1;room1=A%2CA;sb_price_type=total;type=total;ucfs=1&amp;" TargetMode="External"/><Relationship Id="rId92" Type="http://schemas.openxmlformats.org/officeDocument/2006/relationships/hyperlink" Target="https://www.spiti24.gr/en/1610939" TargetMode="External"/><Relationship Id="rId2" Type="http://schemas.openxmlformats.org/officeDocument/2006/relationships/hyperlink" Target="https://en.spitogatos.gr/rent_Studio_Flat_Historical_Center__Center_of_Thessaloniki_-l9506097" TargetMode="External"/><Relationship Id="rId29" Type="http://schemas.openxmlformats.org/officeDocument/2006/relationships/hyperlink" Target="https://www.spiti24.gr/en/6253590" TargetMode="External"/><Relationship Id="rId24" Type="http://schemas.openxmlformats.org/officeDocument/2006/relationships/hyperlink" Target="https://www.spiti24.gr/en/6388797" TargetMode="External"/><Relationship Id="rId40" Type="http://schemas.openxmlformats.org/officeDocument/2006/relationships/hyperlink" Target="https://he.airbnb.com/rooms/35125666?location=Thessaloniki%2C%20Greece&amp;check_in=2020-07-23&amp;check_out=2020-07-24&amp;source_impression_id=p3_1593506809_fjkne%2FixR3VRgSj0&amp;guests=1&amp;adults=1" TargetMode="External"/><Relationship Id="rId45" Type="http://schemas.openxmlformats.org/officeDocument/2006/relationships/hyperlink" Target="https://www.xe.gr/property/en/poliseis%7Ckatoikies%7Cdodekanisou%7C662917374.html" TargetMode="External"/><Relationship Id="rId66" Type="http://schemas.openxmlformats.org/officeDocument/2006/relationships/hyperlink" Target="https://www.booking.com/hotel/gr/souita-in-the-centre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339847201_226507867_2_0_0;no_rooms=1;room1=A%2CA;sb_price_type=total;type=total;ucfs=1&amp;" TargetMode="External"/><Relationship Id="rId87" Type="http://schemas.openxmlformats.org/officeDocument/2006/relationships/hyperlink" Target="https://www.spiti24.gr/en/6268163" TargetMode="External"/><Relationship Id="rId110" Type="http://schemas.openxmlformats.org/officeDocument/2006/relationships/hyperlink" Target="https://www.spiti24.gr/en/6568795" TargetMode="External"/><Relationship Id="rId115" Type="http://schemas.openxmlformats.org/officeDocument/2006/relationships/hyperlink" Target="https://www.spiti24.gr/en/6127383" TargetMode="External"/><Relationship Id="rId61" Type="http://schemas.openxmlformats.org/officeDocument/2006/relationships/hyperlink" Target="https://he.airbnb.com/rooms/26899467?_set_bev_on_new_domain=1594110744_NzU2ZjA3ODE1OGE2&amp;source_impression_id=p3_1594110809_Sj2RHQGwXEBwXcER&amp;guests=1&amp;adults=1&amp;check_in=2020-09-03&amp;check_out=2020-09-04" TargetMode="External"/><Relationship Id="rId82" Type="http://schemas.openxmlformats.org/officeDocument/2006/relationships/hyperlink" Target="https://www.spiti24.gr/en/6606956" TargetMode="External"/><Relationship Id="rId19" Type="http://schemas.openxmlformats.org/officeDocument/2006/relationships/hyperlink" Target="https://www.spiti24.gr/en/6131720" TargetMode="External"/><Relationship Id="rId14" Type="http://schemas.openxmlformats.org/officeDocument/2006/relationships/hyperlink" Target="https://www.spiti24.gr/en/6139645" TargetMode="External"/><Relationship Id="rId30" Type="http://schemas.openxmlformats.org/officeDocument/2006/relationships/hyperlink" Target="https://www.spiti24.gr/en/6568715" TargetMode="External"/><Relationship Id="rId35" Type="http://schemas.openxmlformats.org/officeDocument/2006/relationships/hyperlink" Target="https://he.airbnb.com/rooms/29509762?location=Thessaloniki%2C%20Greece&amp;check_in=2020-07-23&amp;check_out=2020-07-24&amp;source_impression_id=p3_1593505694_D5LRoOVMbQCvF2Wo&amp;guests=1&amp;adults=1" TargetMode="External"/><Relationship Id="rId56" Type="http://schemas.openxmlformats.org/officeDocument/2006/relationships/hyperlink" Target="https://www.plot.gr/en/classifieds/view/40073737-apartment-109sqm-for-sale/?bl=1?bl=1" TargetMode="External"/><Relationship Id="rId77" Type="http://schemas.openxmlformats.org/officeDocument/2006/relationships/hyperlink" Target="https://www.spiti24.gr/en/6454286" TargetMode="External"/><Relationship Id="rId100" Type="http://schemas.openxmlformats.org/officeDocument/2006/relationships/hyperlink" Target="https://www.spiti24.gr/en/8552176" TargetMode="External"/><Relationship Id="rId105" Type="http://schemas.openxmlformats.org/officeDocument/2006/relationships/hyperlink" Target="https://www.spiti24.gr/en/6324687" TargetMode="External"/><Relationship Id="rId8" Type="http://schemas.openxmlformats.org/officeDocument/2006/relationships/hyperlink" Target="https://en.spitogatos.gr/sale_Apartment_Dioikitirio__Center_of_Thessaloniki_-l9537833" TargetMode="External"/><Relationship Id="rId51" Type="http://schemas.openxmlformats.org/officeDocument/2006/relationships/hyperlink" Target="https://www.plot.gr/en/classifieds/view/40101650-studio-50sqm-for-sale/?bl=1" TargetMode="External"/><Relationship Id="rId72" Type="http://schemas.openxmlformats.org/officeDocument/2006/relationships/hyperlink" Target="https://www.booking.com/hotel/gr/q-luxury-rooms-1-city-center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38287401_195457791_2_0_0;no_rooms=1;room1=A%2CA;sb_price_type=total;type=total;ucfs=1&amp;" TargetMode="External"/><Relationship Id="rId93" Type="http://schemas.openxmlformats.org/officeDocument/2006/relationships/hyperlink" Target="https://www.spiti24.gr/en/6818752" TargetMode="External"/><Relationship Id="rId98" Type="http://schemas.openxmlformats.org/officeDocument/2006/relationships/hyperlink" Target="https://www.spiti24.gr/en/6439038" TargetMode="External"/><Relationship Id="rId3" Type="http://schemas.openxmlformats.org/officeDocument/2006/relationships/hyperlink" Target="https://en.spitogatos.gr/rent_Studio_Flat_Historical_Center__Center_of_Thessaloniki_-l9506097" TargetMode="External"/><Relationship Id="rId25" Type="http://schemas.openxmlformats.org/officeDocument/2006/relationships/hyperlink" Target="https://www.spiti24.gr/en/6433323" TargetMode="External"/><Relationship Id="rId46" Type="http://schemas.openxmlformats.org/officeDocument/2006/relationships/hyperlink" Target="https://www.xe.gr/property/en/poliseis%7Ckatoikies%7Ckentro-thessaloniki%7C666715287.html" TargetMode="External"/><Relationship Id="rId67" Type="http://schemas.openxmlformats.org/officeDocument/2006/relationships/hyperlink" Target="https://www.booking.com/hotel/gr/restored-immaculate-condo-historic-center-1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27455801_244380958_2_0_0;no_rooms=1;room1=A%2CA;sb_price_type=total;type=total;ucfs=1&amp;" TargetMode="External"/><Relationship Id="rId116" Type="http://schemas.openxmlformats.org/officeDocument/2006/relationships/hyperlink" Target="https://www.spiti24.gr/en/6161189" TargetMode="External"/><Relationship Id="rId20" Type="http://schemas.openxmlformats.org/officeDocument/2006/relationships/hyperlink" Target="https://www.spiti24.gr/en/6315372" TargetMode="External"/><Relationship Id="rId41" Type="http://schemas.openxmlformats.org/officeDocument/2006/relationships/hyperlink" Target="https://he.airbnb.com/rooms/18823225?location=Thessaloniki%2C%20Greece&amp;check_in=2020-07-23&amp;check_out=2020-07-24&amp;source_impression_id=p3_1593506800_1UPrNbINToh%2FzFNH&amp;guests=1&amp;adults=1" TargetMode="External"/><Relationship Id="rId62" Type="http://schemas.openxmlformats.org/officeDocument/2006/relationships/hyperlink" Target="https://he.airbnb.com/rooms/36655970?_set_bev_on_new_domain=1594110744_NzU2ZjA3ODE1OGE2&amp;source_impression_id=p3_1594111204_ZVT50bFXX3vQ6UGz&amp;guests=1&amp;adults=1&amp;check_in=2020-07-15&amp;check_out=2020-07-17" TargetMode="External"/><Relationship Id="rId83" Type="http://schemas.openxmlformats.org/officeDocument/2006/relationships/hyperlink" Target="https://www.spiti24.gr/en/6559417" TargetMode="External"/><Relationship Id="rId88" Type="http://schemas.openxmlformats.org/officeDocument/2006/relationships/hyperlink" Target="https://www.spiti24.gr/en/6290183" TargetMode="External"/><Relationship Id="rId111" Type="http://schemas.openxmlformats.org/officeDocument/2006/relationships/hyperlink" Target="https://www.spiti24.gr/en/1207754" TargetMode="External"/><Relationship Id="rId15" Type="http://schemas.openxmlformats.org/officeDocument/2006/relationships/hyperlink" Target="https://www.spiti24.gr/en/8552172" TargetMode="External"/><Relationship Id="rId36" Type="http://schemas.openxmlformats.org/officeDocument/2006/relationships/hyperlink" Target="https://he.airbnb.com/rooms/40911215?location=Thessaloniki%2C%20Greece&amp;check_in=2020-07-23&amp;check_out=2020-07-24&amp;source_impression_id=p3_1593505678_ZiDfrKe1R9JT178M&amp;guests=1&amp;adults=1" TargetMode="External"/><Relationship Id="rId57" Type="http://schemas.openxmlformats.org/officeDocument/2006/relationships/hyperlink" Target="https://www.plot.gr/en/classifieds/view/40084049-apartment-85sqm-for-sale/?bl=1?bl=1" TargetMode="External"/><Relationship Id="rId106" Type="http://schemas.openxmlformats.org/officeDocument/2006/relationships/hyperlink" Target="https://www.spiti24.gr/en/628037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piti24.gr/en/6424163" TargetMode="External"/><Relationship Id="rId18" Type="http://schemas.openxmlformats.org/officeDocument/2006/relationships/hyperlink" Target="https://www.spiti24.gr/en/2329536" TargetMode="External"/><Relationship Id="rId26" Type="http://schemas.openxmlformats.org/officeDocument/2006/relationships/hyperlink" Target="https://www.spiti24.gr/en/6135344" TargetMode="External"/><Relationship Id="rId39" Type="http://schemas.openxmlformats.org/officeDocument/2006/relationships/hyperlink" Target="https://en.spitogatos.gr/rent_Apartment_TIF_-_University_Area__Center_of_Thessaloniki_-l9798974" TargetMode="External"/><Relationship Id="rId21" Type="http://schemas.openxmlformats.org/officeDocument/2006/relationships/hyperlink" Target="https://www.spiti24.gr/en/8201365" TargetMode="External"/><Relationship Id="rId34" Type="http://schemas.openxmlformats.org/officeDocument/2006/relationships/hyperlink" Target="https://en.spitogatos.gr/sale_Studio_Flat_Historical_Center__Center_of_Thessaloniki_-l9889028" TargetMode="External"/><Relationship Id="rId42" Type="http://schemas.openxmlformats.org/officeDocument/2006/relationships/hyperlink" Target="https://en.spitogatos.gr/property/219916577" TargetMode="External"/><Relationship Id="rId47" Type="http://schemas.openxmlformats.org/officeDocument/2006/relationships/hyperlink" Target="https://www.plot.gr/en/classifieds/view/40112002-apartment-30sqm-for-rent/?bl=1&amp;hl=1" TargetMode="External"/><Relationship Id="rId50" Type="http://schemas.openxmlformats.org/officeDocument/2006/relationships/hyperlink" Target="https://www.plot.gr/en/classifieds/view/40065847-apartment-55sqm-for-rent/?bl=1&amp;hl=1" TargetMode="External"/><Relationship Id="rId55" Type="http://schemas.openxmlformats.org/officeDocument/2006/relationships/hyperlink" Target="https://www.plot.gr/en/classifieds/view/40119893-apartment-62sqm-for-sale/?bl=1&amp;hl=1" TargetMode="External"/><Relationship Id="rId7" Type="http://schemas.openxmlformats.org/officeDocument/2006/relationships/hyperlink" Target="https://www.spiti24.gr/en/6995888" TargetMode="External"/><Relationship Id="rId2" Type="http://schemas.openxmlformats.org/officeDocument/2006/relationships/hyperlink" Target="https://www.spiti24.gr/en/6995888" TargetMode="External"/><Relationship Id="rId16" Type="http://schemas.openxmlformats.org/officeDocument/2006/relationships/hyperlink" Target="https://www.spiti24.gr/en/2219499" TargetMode="External"/><Relationship Id="rId29" Type="http://schemas.openxmlformats.org/officeDocument/2006/relationships/hyperlink" Target="https://www.spiti24.gr/en/6867469" TargetMode="External"/><Relationship Id="rId11" Type="http://schemas.openxmlformats.org/officeDocument/2006/relationships/hyperlink" Target="https://www.spiti24.gr/en/6819046" TargetMode="External"/><Relationship Id="rId24" Type="http://schemas.openxmlformats.org/officeDocument/2006/relationships/hyperlink" Target="https://www.spiti24.gr/en/6525430" TargetMode="External"/><Relationship Id="rId32" Type="http://schemas.openxmlformats.org/officeDocument/2006/relationships/hyperlink" Target="https://en.spitogatos.gr/sale_Apartment_Historical_Center__Center_of_Thessaloniki_-l8570447" TargetMode="External"/><Relationship Id="rId37" Type="http://schemas.openxmlformats.org/officeDocument/2006/relationships/hyperlink" Target="https://en.spitogatos.gr/sale_Apartment_Historical_Center__Center_of_Thessaloniki_-l9377654" TargetMode="External"/><Relationship Id="rId40" Type="http://schemas.openxmlformats.org/officeDocument/2006/relationships/hyperlink" Target="https://en.spitogatos.gr/rent_Studio_Flat_Agios_Dimitrios__Center_of_Thessaloniki_-l9183059" TargetMode="External"/><Relationship Id="rId45" Type="http://schemas.openxmlformats.org/officeDocument/2006/relationships/hyperlink" Target="https://en.spitogatos.gr/property/219949113" TargetMode="External"/><Relationship Id="rId53" Type="http://schemas.openxmlformats.org/officeDocument/2006/relationships/hyperlink" Target="https://www.plot.gr/en/classifieds/view/40039243-apartment-60sqm-for-sale/?bl=1&amp;hl=1" TargetMode="External"/><Relationship Id="rId58" Type="http://schemas.openxmlformats.org/officeDocument/2006/relationships/hyperlink" Target="https://www.spiti24.gr/en/6234547" TargetMode="External"/><Relationship Id="rId5" Type="http://schemas.openxmlformats.org/officeDocument/2006/relationships/hyperlink" Target="https://www.spiti24.gr/en/6419033" TargetMode="External"/><Relationship Id="rId19" Type="http://schemas.openxmlformats.org/officeDocument/2006/relationships/hyperlink" Target="https://www.spiti24.gr/en/2634129" TargetMode="External"/><Relationship Id="rId4" Type="http://schemas.openxmlformats.org/officeDocument/2006/relationships/hyperlink" Target="https://www.spiti24.gr/en/6403178" TargetMode="External"/><Relationship Id="rId9" Type="http://schemas.openxmlformats.org/officeDocument/2006/relationships/hyperlink" Target="https://www.spiti24.gr/en/2982052" TargetMode="External"/><Relationship Id="rId14" Type="http://schemas.openxmlformats.org/officeDocument/2006/relationships/hyperlink" Target="https://www.spiti24.gr/en/6565413" TargetMode="External"/><Relationship Id="rId22" Type="http://schemas.openxmlformats.org/officeDocument/2006/relationships/hyperlink" Target="https://www.spiti24.gr/en/6956485" TargetMode="External"/><Relationship Id="rId27" Type="http://schemas.openxmlformats.org/officeDocument/2006/relationships/hyperlink" Target="https://www.spiti24.gr/en/6458134" TargetMode="External"/><Relationship Id="rId30" Type="http://schemas.openxmlformats.org/officeDocument/2006/relationships/hyperlink" Target="https://www.spiti24.gr/en/6216043" TargetMode="External"/><Relationship Id="rId35" Type="http://schemas.openxmlformats.org/officeDocument/2006/relationships/hyperlink" Target="https://en.spitogatos.gr/sale_Apartment_Historical_Center__Center_of_Thessaloniki_-l9736830" TargetMode="External"/><Relationship Id="rId43" Type="http://schemas.openxmlformats.org/officeDocument/2006/relationships/hyperlink" Target="https://en.spitogatos.gr/property/219948538" TargetMode="External"/><Relationship Id="rId48" Type="http://schemas.openxmlformats.org/officeDocument/2006/relationships/hyperlink" Target="https://www.plot.gr/en/classifieds/view/40064805-apartment-68sqm-for-rent/?bl=1&amp;hl=1" TargetMode="External"/><Relationship Id="rId56" Type="http://schemas.openxmlformats.org/officeDocument/2006/relationships/hyperlink" Target="https://www.plot.gr/en/classifieds/view/40086639-apartment-85sqm-for-sale/?bl=1&amp;hl=1" TargetMode="External"/><Relationship Id="rId8" Type="http://schemas.openxmlformats.org/officeDocument/2006/relationships/hyperlink" Target="https://www.spiti24.gr/en/6173553" TargetMode="External"/><Relationship Id="rId51" Type="http://schemas.openxmlformats.org/officeDocument/2006/relationships/hyperlink" Target="https://www.plot.gr/en/classifieds/view/40103906-apartment-66sqm-for-rent/?bl=1&amp;hl=1" TargetMode="External"/><Relationship Id="rId3" Type="http://schemas.openxmlformats.org/officeDocument/2006/relationships/hyperlink" Target="https://www.spiti24.gr/en/6557152" TargetMode="External"/><Relationship Id="rId12" Type="http://schemas.openxmlformats.org/officeDocument/2006/relationships/hyperlink" Target="https://www.spiti24.gr/en/6863710" TargetMode="External"/><Relationship Id="rId17" Type="http://schemas.openxmlformats.org/officeDocument/2006/relationships/hyperlink" Target="https://www.spiti24.gr/en/2684383" TargetMode="External"/><Relationship Id="rId25" Type="http://schemas.openxmlformats.org/officeDocument/2006/relationships/hyperlink" Target="https://www.spiti24.gr/en/6566200" TargetMode="External"/><Relationship Id="rId33" Type="http://schemas.openxmlformats.org/officeDocument/2006/relationships/hyperlink" Target="https://en.spitogatos.gr/sale_Apartment_Historical_Center__Center_of_Thessaloniki_-l9766571" TargetMode="External"/><Relationship Id="rId38" Type="http://schemas.openxmlformats.org/officeDocument/2006/relationships/hyperlink" Target="https://en.spitogatos.gr/sale_Studio_Flat_Historical_Center__Center_of_Thessaloniki_-l9843735" TargetMode="External"/><Relationship Id="rId46" Type="http://schemas.openxmlformats.org/officeDocument/2006/relationships/hyperlink" Target="https://en.spitogatos.gr/property/219815883" TargetMode="External"/><Relationship Id="rId20" Type="http://schemas.openxmlformats.org/officeDocument/2006/relationships/hyperlink" Target="https://www.spiti24.gr/en/1499821" TargetMode="External"/><Relationship Id="rId41" Type="http://schemas.openxmlformats.org/officeDocument/2006/relationships/hyperlink" Target="https://en.spitogatos.gr/property/219852127" TargetMode="External"/><Relationship Id="rId54" Type="http://schemas.openxmlformats.org/officeDocument/2006/relationships/hyperlink" Target="https://www.plot.gr/en/classifieds/view/40055207-apartment-30sqm-for-sale/?bl=1&amp;hl=1" TargetMode="External"/><Relationship Id="rId1" Type="http://schemas.openxmlformats.org/officeDocument/2006/relationships/hyperlink" Target="https://www.xe.gr/property/en/poliseis%7Ckatoikies%7Ckentro-thessaloniki%7C669276356.html" TargetMode="External"/><Relationship Id="rId6" Type="http://schemas.openxmlformats.org/officeDocument/2006/relationships/hyperlink" Target="https://www.spiti24.gr/en/2380930" TargetMode="External"/><Relationship Id="rId15" Type="http://schemas.openxmlformats.org/officeDocument/2006/relationships/hyperlink" Target="https://www.spiti24.gr/en/2219446" TargetMode="External"/><Relationship Id="rId23" Type="http://schemas.openxmlformats.org/officeDocument/2006/relationships/hyperlink" Target="https://www.spiti24.gr/en/6139906" TargetMode="External"/><Relationship Id="rId28" Type="http://schemas.openxmlformats.org/officeDocument/2006/relationships/hyperlink" Target="https://www.spiti24.gr/en/6212471" TargetMode="External"/><Relationship Id="rId36" Type="http://schemas.openxmlformats.org/officeDocument/2006/relationships/hyperlink" Target="https://en.spitogatos.gr/sale_Apartment_Kamara__Center_of_Thessaloniki_-l8797534" TargetMode="External"/><Relationship Id="rId49" Type="http://schemas.openxmlformats.org/officeDocument/2006/relationships/hyperlink" Target="https://www.plot.gr/en/classifieds/view/40122126-apartment-30sqm-for-rent/?bl=1&amp;hl=1" TargetMode="External"/><Relationship Id="rId57" Type="http://schemas.openxmlformats.org/officeDocument/2006/relationships/hyperlink" Target="https://www.plot.gr/en/classifieds/view/40082935-apartment-85sqm-for-sale/?bl=1&amp;hl=1" TargetMode="External"/><Relationship Id="rId10" Type="http://schemas.openxmlformats.org/officeDocument/2006/relationships/hyperlink" Target="https://www.spiti24.gr/en/6158195" TargetMode="External"/><Relationship Id="rId31" Type="http://schemas.openxmlformats.org/officeDocument/2006/relationships/hyperlink" Target="https://www.spiti24.gr/en/6317089" TargetMode="External"/><Relationship Id="rId44" Type="http://schemas.openxmlformats.org/officeDocument/2006/relationships/hyperlink" Target="https://en.spitogatos.gr/property/219912604" TargetMode="External"/><Relationship Id="rId52" Type="http://schemas.openxmlformats.org/officeDocument/2006/relationships/hyperlink" Target="https://www.plot.gr/en/classifieds/view/40023276-apartment-60sqm-for-sale/?bl=1&amp;hl=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piti24.gr/en/6370075" TargetMode="External"/><Relationship Id="rId18" Type="http://schemas.openxmlformats.org/officeDocument/2006/relationships/hyperlink" Target="https://www.spiti24.gr/en/6289811" TargetMode="External"/><Relationship Id="rId26" Type="http://schemas.openxmlformats.org/officeDocument/2006/relationships/hyperlink" Target="https://en.spitogatos.gr/rent_Apartment_Historical_Center__Center_of_Thessaloniki_-l9773206" TargetMode="External"/><Relationship Id="rId39" Type="http://schemas.openxmlformats.org/officeDocument/2006/relationships/hyperlink" Target="https://www.spiti24.gr/en/3496956" TargetMode="External"/><Relationship Id="rId21" Type="http://schemas.openxmlformats.org/officeDocument/2006/relationships/hyperlink" Target="https://en.spitogatos.gr/sale_Apartment_Historical_Center__Center_of_Thessaloniki_-l9343493" TargetMode="External"/><Relationship Id="rId34" Type="http://schemas.openxmlformats.org/officeDocument/2006/relationships/hyperlink" Target="https://www.plot.gr/en/classifieds/view/40077659-apartment-85sqm-for-rent/?bl=1" TargetMode="External"/><Relationship Id="rId42" Type="http://schemas.openxmlformats.org/officeDocument/2006/relationships/hyperlink" Target="https://he.airbnb.com/rooms/18574940?location=%D7%A1%D7%9C%D7%95%D7%A0%D7%99%D7%A7%D7%99%2C%20Greece&amp;check_in=2020-07-23&amp;check_out=2020-07-24&amp;source_impression_id=p3_1594284108_y%2FuC9TdPiKO5D7Rm&amp;guests=1&amp;adults=1" TargetMode="External"/><Relationship Id="rId47" Type="http://schemas.openxmlformats.org/officeDocument/2006/relationships/hyperlink" Target="https://he.airbnb.com/rooms/41832114?location=%D7%A1%D7%9C%D7%95%D7%A0%D7%99%D7%A7%D7%99%2C%20Greece&amp;check_in=2020-07-23&amp;check_out=2020-07-24&amp;source_impression_id=p3_1594284985_0NC%2BQOxTkb4ITTiX&amp;guests=1&amp;adults=1" TargetMode="External"/><Relationship Id="rId50" Type="http://schemas.openxmlformats.org/officeDocument/2006/relationships/hyperlink" Target="https://www.booking.com/hotel/gr/hermes-suites-nilie-hospitality-mgmt.he.html?aid=376388;label=booking-name-he-xqebtu27XxDgfwKXm2%2Aa1QS434526452833%3Apl%3Ata%3Ap1%3Ap22%2C563%2C000%3Aac%3Aap%3Aneg%3Afi%3Atikwd-354785107087%3Alp1007972%3Ali%3Adec%3Adm%3Appccp%3DUmFuZG9tSVYkc2RlIyh9YcX_GyndjDE1z6LWmEwkC5A;atlas_src=sr_iw_btn;checkin=2020-07-16;checkout=2020-07-17;dest_id=-829252;dest_type=city;dist=0;group_adults=2;group_children=0;highlighted_blocks=613739201_268775435_2_0_0;no_rooms=1;room1=A%2CA;sb_price_type=total;type=total;ucfs=1&amp;" TargetMode="External"/><Relationship Id="rId55" Type="http://schemas.openxmlformats.org/officeDocument/2006/relationships/hyperlink" Target="https://www.plot.gr/en/classifieds/view/40125485-apartment-85sqm-for-rent/?bl=1" TargetMode="External"/><Relationship Id="rId7" Type="http://schemas.openxmlformats.org/officeDocument/2006/relationships/hyperlink" Target="https://www.spiti24.gr/en/6327851" TargetMode="External"/><Relationship Id="rId2" Type="http://schemas.openxmlformats.org/officeDocument/2006/relationships/hyperlink" Target="https://www.spiti24.gr/en/6176938" TargetMode="External"/><Relationship Id="rId16" Type="http://schemas.openxmlformats.org/officeDocument/2006/relationships/hyperlink" Target="https://www.spiti24.gr/en/6149544" TargetMode="External"/><Relationship Id="rId29" Type="http://schemas.openxmlformats.org/officeDocument/2006/relationships/hyperlink" Target="https://en.spitogatos.gr/rent_Apartment_Historical_Center__Center_of_Thessaloniki_-l9785546" TargetMode="External"/><Relationship Id="rId11" Type="http://schemas.openxmlformats.org/officeDocument/2006/relationships/hyperlink" Target="https://www.spiti24.gr/en/6426564" TargetMode="External"/><Relationship Id="rId24" Type="http://schemas.openxmlformats.org/officeDocument/2006/relationships/hyperlink" Target="https://en.spitogatos.gr/sale_Studio_Flat_Historical_Center__Center_of_Thessaloniki_-l9126347" TargetMode="External"/><Relationship Id="rId32" Type="http://schemas.openxmlformats.org/officeDocument/2006/relationships/hyperlink" Target="https://www.plot.gr/en/classifieds/view/40102190-studio-24sqm-for-rent/?bl=1" TargetMode="External"/><Relationship Id="rId37" Type="http://schemas.openxmlformats.org/officeDocument/2006/relationships/hyperlink" Target="https://www.xe.gr/property/en/poliseis%7Ckatoikies%7Caristotelous%7C652643714.html" TargetMode="External"/><Relationship Id="rId40" Type="http://schemas.openxmlformats.org/officeDocument/2006/relationships/hyperlink" Target="https://www.spiti24.gr/en/6502706" TargetMode="External"/><Relationship Id="rId45" Type="http://schemas.openxmlformats.org/officeDocument/2006/relationships/hyperlink" Target="https://he.airbnb.com/rooms/19312663?location=%D7%A1%D7%9C%D7%95%D7%A0%D7%99%D7%A7%D7%99%2C%20Greece&amp;check_in=2020-07-23&amp;check_out=2020-07-24&amp;source_impression_id=p3_1594284696_934AmY1iNdvIYZEe&amp;guests=1&amp;adults=1" TargetMode="External"/><Relationship Id="rId53" Type="http://schemas.openxmlformats.org/officeDocument/2006/relationships/hyperlink" Target="https://www.plot.gr/en/classifieds/view/40120099-studio-57sqm-for-sale/?bl=1" TargetMode="External"/><Relationship Id="rId5" Type="http://schemas.openxmlformats.org/officeDocument/2006/relationships/hyperlink" Target="https://www.spiti24.gr/en/6327818" TargetMode="External"/><Relationship Id="rId10" Type="http://schemas.openxmlformats.org/officeDocument/2006/relationships/hyperlink" Target="https://www.spiti24.gr/en/6129689" TargetMode="External"/><Relationship Id="rId19" Type="http://schemas.openxmlformats.org/officeDocument/2006/relationships/hyperlink" Target="https://en.spitogatos.gr/sale_Studio_Flat_Historical_Center__Center_of_Thessaloniki_-l9748815" TargetMode="External"/><Relationship Id="rId31" Type="http://schemas.openxmlformats.org/officeDocument/2006/relationships/hyperlink" Target="https://www.plot.gr/en/classifieds/view/40078317-studio-57sqm-for-sale/?bl=1" TargetMode="External"/><Relationship Id="rId44" Type="http://schemas.openxmlformats.org/officeDocument/2006/relationships/hyperlink" Target="https://he.airbnb.com/rooms/25301446?location=%D7%A1%D7%9C%D7%95%D7%A0%D7%99%D7%A7%D7%99%2C%20Greece&amp;check_in=2020-07-23&amp;check_out=2020-07-24&amp;source_impression_id=p3_1594284369_%2FSIHTU7vbYJB6FJs&amp;guests=1&amp;adults=1" TargetMode="External"/><Relationship Id="rId52" Type="http://schemas.openxmlformats.org/officeDocument/2006/relationships/hyperlink" Target="https://en.spitogatos.gr/property/119126296" TargetMode="External"/><Relationship Id="rId4" Type="http://schemas.openxmlformats.org/officeDocument/2006/relationships/hyperlink" Target="https://www.spiti24.gr/en/6129689" TargetMode="External"/><Relationship Id="rId9" Type="http://schemas.openxmlformats.org/officeDocument/2006/relationships/hyperlink" Target="https://www.spiti24.gr/en/2629037" TargetMode="External"/><Relationship Id="rId14" Type="http://schemas.openxmlformats.org/officeDocument/2006/relationships/hyperlink" Target="https://www.spiti24.gr/en/6370091" TargetMode="External"/><Relationship Id="rId22" Type="http://schemas.openxmlformats.org/officeDocument/2006/relationships/hyperlink" Target="https://en.spitogatos.gr/sale_Apartment_Dioikitirio__Center_of_Thessaloniki_-l9882579" TargetMode="External"/><Relationship Id="rId27" Type="http://schemas.openxmlformats.org/officeDocument/2006/relationships/hyperlink" Target="https://en.spitogatos.gr/rent_Apartment_Ladadika__Center_of_Thessaloniki_-l9818458" TargetMode="External"/><Relationship Id="rId30" Type="http://schemas.openxmlformats.org/officeDocument/2006/relationships/hyperlink" Target="https://www.plot.gr/en/classifieds/view/40052123-apartment-46sqm-for-sale/?bl=1" TargetMode="External"/><Relationship Id="rId35" Type="http://schemas.openxmlformats.org/officeDocument/2006/relationships/hyperlink" Target="https://www.plot.gr/en/classifieds/view/40074773-studio-68sqm-for-rent/?bl=1" TargetMode="External"/><Relationship Id="rId43" Type="http://schemas.openxmlformats.org/officeDocument/2006/relationships/hyperlink" Target="https://he.airbnb.com/rooms/40106069?location=%D7%A1%D7%9C%D7%95%D7%A0%D7%99%D7%A7%D7%99%2C%20Greece&amp;check_in=2020-07-23&amp;check_out=2020-07-24&amp;source_impression_id=p3_1594284237_QrrLU8aleT%2FP2Gc3&amp;guests=1&amp;adults=1" TargetMode="External"/><Relationship Id="rId48" Type="http://schemas.openxmlformats.org/officeDocument/2006/relationships/hyperlink" Target="https://he.airbnb.com/rooms/36837317?location=%D7%A1%D7%9C%D7%95%D7%A0%D7%99%D7%A7%D7%99%2C%20Greece&amp;check_in=2020-07-23&amp;check_out=2020-07-24&amp;source_impression_id=p3_1594285073_lwONF%2Bh6gYBdysAb&amp;guests=1&amp;adults=1" TargetMode="External"/><Relationship Id="rId56" Type="http://schemas.openxmlformats.org/officeDocument/2006/relationships/printerSettings" Target="../printerSettings/printerSettings3.bin"/><Relationship Id="rId8" Type="http://schemas.openxmlformats.org/officeDocument/2006/relationships/hyperlink" Target="https://www.spiti24.gr/en/6331879" TargetMode="External"/><Relationship Id="rId51" Type="http://schemas.openxmlformats.org/officeDocument/2006/relationships/hyperlink" Target="https://en.spitogatos.gr/property/119511617" TargetMode="External"/><Relationship Id="rId3" Type="http://schemas.openxmlformats.org/officeDocument/2006/relationships/hyperlink" Target="https://www.spiti24.gr/en/6331879" TargetMode="External"/><Relationship Id="rId12" Type="http://schemas.openxmlformats.org/officeDocument/2006/relationships/hyperlink" Target="https://www.spiti24.gr/en/1315729" TargetMode="External"/><Relationship Id="rId17" Type="http://schemas.openxmlformats.org/officeDocument/2006/relationships/hyperlink" Target="https://www.spiti24.gr/en/6248036" TargetMode="External"/><Relationship Id="rId25" Type="http://schemas.openxmlformats.org/officeDocument/2006/relationships/hyperlink" Target="https://en.spitogatos.gr/rent_Studio_Flat_Historical_Center__Center_of_Thessaloniki_-l9687491" TargetMode="External"/><Relationship Id="rId33" Type="http://schemas.openxmlformats.org/officeDocument/2006/relationships/hyperlink" Target="https://www.plot.gr/en/classifieds/view/40105641-studio-40sqm-for-rent/?bl=1" TargetMode="External"/><Relationship Id="rId38" Type="http://schemas.openxmlformats.org/officeDocument/2006/relationships/hyperlink" Target="https://www.spiti24.gr/en/6185347" TargetMode="External"/><Relationship Id="rId46" Type="http://schemas.openxmlformats.org/officeDocument/2006/relationships/hyperlink" Target="https://he.airbnb.com/rooms/19467760?location=%D7%A1%D7%9C%D7%95%D7%A0%D7%99%D7%A7%D7%99%2C%20Greece&amp;check_in=2020-07-23&amp;check_out=2020-07-24&amp;source_impression_id=p3_1594284876_fDZ89UsrFpCs6nzc&amp;guests=1&amp;adults=1" TargetMode="External"/><Relationship Id="rId20" Type="http://schemas.openxmlformats.org/officeDocument/2006/relationships/hyperlink" Target="https://en.spitogatos.gr/sale_Apartment_Historical_Center__Center_of_Thessaloniki_-l9765697" TargetMode="External"/><Relationship Id="rId41" Type="http://schemas.openxmlformats.org/officeDocument/2006/relationships/hyperlink" Target="https://he.airbnb.com/rooms/41376550?location=%D7%A1%D7%9C%D7%95%D7%A0%D7%99%D7%A7%D7%99%2C%20Greece&amp;check_in=2020-07-23&amp;check_out=2020-07-24&amp;source_impression_id=p3_1594283965_6UpSdUZfIEasQzZ8&amp;guests=1&amp;adults=1" TargetMode="External"/><Relationship Id="rId54" Type="http://schemas.openxmlformats.org/officeDocument/2006/relationships/hyperlink" Target="https://www.plot.gr/en/classifieds/view/40112750-apartment-60sqm-for-rent/?bl=1" TargetMode="External"/><Relationship Id="rId1" Type="http://schemas.openxmlformats.org/officeDocument/2006/relationships/hyperlink" Target="https://www.spiti24.gr/en/6137720" TargetMode="External"/><Relationship Id="rId6" Type="http://schemas.openxmlformats.org/officeDocument/2006/relationships/hyperlink" Target="https://www.spiti24.gr/en/6178567" TargetMode="External"/><Relationship Id="rId15" Type="http://schemas.openxmlformats.org/officeDocument/2006/relationships/hyperlink" Target="https://www.spiti24.gr/en/6370006" TargetMode="External"/><Relationship Id="rId23" Type="http://schemas.openxmlformats.org/officeDocument/2006/relationships/hyperlink" Target="https://en.spitogatos.gr/sale_Apartment_Historical_Center__Center_of_Thessaloniki_-l9216255" TargetMode="External"/><Relationship Id="rId28" Type="http://schemas.openxmlformats.org/officeDocument/2006/relationships/hyperlink" Target="https://en.spitogatos.gr/rent_Apartment_Historical_Center__Center_of_Thessaloniki_-l9882528" TargetMode="External"/><Relationship Id="rId36" Type="http://schemas.openxmlformats.org/officeDocument/2006/relationships/hyperlink" Target="https://www.xe.gr/property/en/poliseis%7Ckatoikies%7Ckentro-thessaloniki%7C667711900.html" TargetMode="External"/><Relationship Id="rId49" Type="http://schemas.openxmlformats.org/officeDocument/2006/relationships/hyperlink" Target="https://www.booking.com/hotel/gr/kainourio-retire-sto-kentro-tes-thessalonikes.he.html?aid=376388;label=booking-name-he-xqebtu27XxDgfwKXm2%2Aa1QS434526452833%3Apl%3Ata%3Ap1%3Ap22%2C563%2C000%3Aac%3Aap%3Aneg%3Afi%3Atikwd-354785107087%3Alp1007972%3Ali%3Adec%3Adm%3Appccp%3DUmFuZG9tSVYkc2RlIyh9YcX_GyndjDE1z6LWmEwkC5A;atlas_src=sr_iw_btn;checkin=2020-07-16;checkout=2020-07-17;dest_id=-829252;dest_type=city;dist=0;group_adults=2;group_children=0;no_rooms=1;room1=A%2CA;sb_price_type=total;type=total;ucfs=1&amp;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xe.gr/property/en/poliseis%7Ckatoikies%7Ckentro-thessaloniki%7C627294779.html" TargetMode="External"/><Relationship Id="rId21" Type="http://schemas.openxmlformats.org/officeDocument/2006/relationships/hyperlink" Target="https://www.spiti24.gr/en/6538101" TargetMode="External"/><Relationship Id="rId34" Type="http://schemas.openxmlformats.org/officeDocument/2006/relationships/hyperlink" Target="https://www.plot.gr/en/classifieds/view/40036748-office-45sqm-for-rent/?bl=1&amp;hl=1" TargetMode="External"/><Relationship Id="rId42" Type="http://schemas.openxmlformats.org/officeDocument/2006/relationships/hyperlink" Target="https://www.booking.com/hotel/gr/35b-karaole-kai-demetriou-ton-kuprion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00541601_242944300_2_0_0;no_rooms=1;room1=A%2CA;sb_price_type=total;type=total;ucfs=1&amp;" TargetMode="External"/><Relationship Id="rId47" Type="http://schemas.openxmlformats.org/officeDocument/2006/relationships/hyperlink" Target="https://www.airbnb.ru/rooms/42105762?location=Thessaloniki%2C%20Greece&amp;check_in=2020-07-15&amp;check_out=2020-07-16&amp;source_impression_id=p3_1594117410_BNDM0vN9gi4lGASH&amp;guests=1&amp;adults=1" TargetMode="External"/><Relationship Id="rId50" Type="http://schemas.openxmlformats.org/officeDocument/2006/relationships/hyperlink" Target="https://www.airbnb.ru/rooms/21745283?location=Thessaloniki%2C%20Greece&amp;check_in=2020-07-15&amp;check_out=2020-07-16&amp;source_impression_id=p3_1594117744_CySqOdKScem724f8&amp;guests=1&amp;adults=1" TargetMode="External"/><Relationship Id="rId55" Type="http://schemas.openxmlformats.org/officeDocument/2006/relationships/hyperlink" Target="https://www.spiti24.gr/en/6836633" TargetMode="External"/><Relationship Id="rId63" Type="http://schemas.openxmlformats.org/officeDocument/2006/relationships/hyperlink" Target="https://www.spiti24.gr/en/6655938" TargetMode="External"/><Relationship Id="rId68" Type="http://schemas.openxmlformats.org/officeDocument/2006/relationships/printerSettings" Target="../printerSettings/printerSettings4.bin"/><Relationship Id="rId7" Type="http://schemas.openxmlformats.org/officeDocument/2006/relationships/hyperlink" Target="https://en.spitogatos.gr/sale_Studio_Flat_Vardaris__Vardaris_-_Lahanokipi_-l9015628" TargetMode="External"/><Relationship Id="rId2" Type="http://schemas.openxmlformats.org/officeDocument/2006/relationships/hyperlink" Target="https://en.spitogatos.gr/sale_Apartment_Dioikitirio__Center_of_Thessaloniki_-l9731188" TargetMode="External"/><Relationship Id="rId16" Type="http://schemas.openxmlformats.org/officeDocument/2006/relationships/hyperlink" Target="https://www.plot.gr/en/classifieds/view/40010454-apartment-47sqm-for-sale/?bl=1" TargetMode="External"/><Relationship Id="rId29" Type="http://schemas.openxmlformats.org/officeDocument/2006/relationships/hyperlink" Target="https://www.spiti24.gr/en/6144872" TargetMode="External"/><Relationship Id="rId11" Type="http://schemas.openxmlformats.org/officeDocument/2006/relationships/hyperlink" Target="https://en.spitogatos.gr/sale_Apartment_Center_of_Thessaloniki__Thessaloniki_-_Municipality_-l9188531" TargetMode="External"/><Relationship Id="rId24" Type="http://schemas.openxmlformats.org/officeDocument/2006/relationships/hyperlink" Target="https://www.spiti24.gr/en/6386716" TargetMode="External"/><Relationship Id="rId32" Type="http://schemas.openxmlformats.org/officeDocument/2006/relationships/hyperlink" Target="https://www.plot.gr/en/classifieds/view/40054362-office-30sqm-for-rent/?bl=1?bl=1" TargetMode="External"/><Relationship Id="rId37" Type="http://schemas.openxmlformats.org/officeDocument/2006/relationships/hyperlink" Target="https://www.booking.com/hotel/gr/pink-flamingo-apartmen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294774101_135805653_3_0_0;no_rooms=1;room1=A%2CA;sb_price_type=total;type=total;ucfs=1&amp;" TargetMode="External"/><Relationship Id="rId40" Type="http://schemas.openxmlformats.org/officeDocument/2006/relationships/hyperlink" Target="https://www.booking.com/hotel/gr/historical-sidewalk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16170201_179361709_3_0_0;no_rooms=1;room1=A%2CA;sb_price_type=total;type=total;ucfs=1&amp;" TargetMode="External"/><Relationship Id="rId45" Type="http://schemas.openxmlformats.org/officeDocument/2006/relationships/hyperlink" Target="https://www.airbnb.ru/rooms/20320733?location=Thessaloniki%2C%20Greece&amp;check_in=2020-07-15&amp;check_out=2020-07-16&amp;source_impression_id=p3_1594117234_njBJsff6zTVNhRKX&amp;guests=1&amp;adults=1" TargetMode="External"/><Relationship Id="rId53" Type="http://schemas.openxmlformats.org/officeDocument/2006/relationships/hyperlink" Target="https://www.spiti24.gr/en/90046510" TargetMode="External"/><Relationship Id="rId58" Type="http://schemas.openxmlformats.org/officeDocument/2006/relationships/hyperlink" Target="https://www.spiti24.gr/en/2395506" TargetMode="External"/><Relationship Id="rId66" Type="http://schemas.openxmlformats.org/officeDocument/2006/relationships/hyperlink" Target="https://www.xe.gr/property/en/poliseis%7Ckatoikies%7Ckentro-thessaloniki%7C666460965.html" TargetMode="External"/><Relationship Id="rId5" Type="http://schemas.openxmlformats.org/officeDocument/2006/relationships/hyperlink" Target="https://en.spitogatos.gr/sale_Apartment_Historical_Center__Center_of_Thessaloniki_-l8515985" TargetMode="External"/><Relationship Id="rId61" Type="http://schemas.openxmlformats.org/officeDocument/2006/relationships/hyperlink" Target="https://www.spiti24.gr/en/6638878" TargetMode="External"/><Relationship Id="rId19" Type="http://schemas.openxmlformats.org/officeDocument/2006/relationships/hyperlink" Target="https://www.spiti24.gr/en/6862605" TargetMode="External"/><Relationship Id="rId14" Type="http://schemas.openxmlformats.org/officeDocument/2006/relationships/hyperlink" Target="https://en.spitogatos.gr/sale_Apartment_Vardaris__Vardaris_-_Lahanokipi_-l9382634" TargetMode="External"/><Relationship Id="rId22" Type="http://schemas.openxmlformats.org/officeDocument/2006/relationships/hyperlink" Target="https://www.spiti24.gr/en/6793428" TargetMode="External"/><Relationship Id="rId27" Type="http://schemas.openxmlformats.org/officeDocument/2006/relationships/hyperlink" Target="https://www.xe.gr/property/en/poliseis%7Ckatoikies%7Ckentro-thessaloniki%7C669278174.html" TargetMode="External"/><Relationship Id="rId30" Type="http://schemas.openxmlformats.org/officeDocument/2006/relationships/hyperlink" Target="https://www.spiti24.gr/en/6150415" TargetMode="External"/><Relationship Id="rId35" Type="http://schemas.openxmlformats.org/officeDocument/2006/relationships/hyperlink" Target="https://en.spitogatos.gr/rent_Apartment_Center_of_Thessaloniki__Thessaloniki_-_Municipality_-l9696582" TargetMode="External"/><Relationship Id="rId43" Type="http://schemas.openxmlformats.org/officeDocument/2006/relationships/hyperlink" Target="https://www.booking.com/hotel/gr/vardaris-luxury-apr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39878901_255985836_2_0_0;no_rooms=1;room1=A%2CA;sb_price_type=total;type=total;ucfs=1&amp;" TargetMode="External"/><Relationship Id="rId48" Type="http://schemas.openxmlformats.org/officeDocument/2006/relationships/hyperlink" Target="https://www.airbnb.ru/rooms/25038856?location=Thessaloniki%2C%20Greece&amp;check_in=2020-07-15&amp;check_out=2020-07-16&amp;source_impression_id=p3_1594117513_LErOnAS%2B2vOMWGqk&amp;guests=1&amp;adults=1" TargetMode="External"/><Relationship Id="rId56" Type="http://schemas.openxmlformats.org/officeDocument/2006/relationships/hyperlink" Target="https://www.spiti24.gr/en/6304827" TargetMode="External"/><Relationship Id="rId64" Type="http://schemas.openxmlformats.org/officeDocument/2006/relationships/hyperlink" Target="https://www.xe.gr/property/poliseis%7Ckatoikies%7Cplateia-antigonidon%7C467085011.html" TargetMode="External"/><Relationship Id="rId8" Type="http://schemas.openxmlformats.org/officeDocument/2006/relationships/hyperlink" Target="https://en.spitogatos.gr/sale_Apartment_Vardaris__Vardaris_-_Lahanokipi_-l6184898" TargetMode="External"/><Relationship Id="rId51" Type="http://schemas.openxmlformats.org/officeDocument/2006/relationships/hyperlink" Target="https://en.spitogatos.gr/property/119576514" TargetMode="External"/><Relationship Id="rId3" Type="http://schemas.openxmlformats.org/officeDocument/2006/relationships/hyperlink" Target="https://en.spitogatos.gr/sale_Studio_Flat_Center_of_Thessaloniki__Thessaloniki_-_Municipality_-l8945020" TargetMode="External"/><Relationship Id="rId12" Type="http://schemas.openxmlformats.org/officeDocument/2006/relationships/hyperlink" Target="https://en.spitogatos.gr/sale_Apartment_Historical_Center__Center_of_Thessaloniki_-l9416879" TargetMode="External"/><Relationship Id="rId17" Type="http://schemas.openxmlformats.org/officeDocument/2006/relationships/hyperlink" Target="https://www.plot.gr/en/classifieds/view/40075010-apartment-50sqm-for-sale/?bl=1" TargetMode="External"/><Relationship Id="rId25" Type="http://schemas.openxmlformats.org/officeDocument/2006/relationships/hyperlink" Target="https://www.xe.gr/property/en/poliseis%7Ckatoikies%7Cplateia-antigonidon%7C647987128.html" TargetMode="External"/><Relationship Id="rId33" Type="http://schemas.openxmlformats.org/officeDocument/2006/relationships/hyperlink" Target="https://www.plot.gr/en/classifieds/view/40058878-office-30sqm-for-rent/?bl=1&amp;hl=1" TargetMode="External"/><Relationship Id="rId38" Type="http://schemas.openxmlformats.org/officeDocument/2006/relationships/hyperlink" Target="https://www.google.co.il/maps/place/Panagioti+Karatza+6,+Thessaloniki+546+30,+%D7%99%D7%95%D7%95%D7%9F%E2%80%AD/@40.6416162,22.937351,18z/data=!3m1!4b1!4m5!3m4!1s0x14a839a4048cc7d7:0x304466648d303543!8m2!3d40.6416142!4d22.9362567" TargetMode="External"/><Relationship Id="rId46" Type="http://schemas.openxmlformats.org/officeDocument/2006/relationships/hyperlink" Target="https://www.airbnb.ru/rooms/33717306?location=Thessaloniki%2C%20Greece&amp;check_in=2020-07-15&amp;check_out=2020-07-16&amp;source_impression_id=p3_1594117294_UHf16y22%2BJYjdDF7&amp;guests=1&amp;adults=1" TargetMode="External"/><Relationship Id="rId59" Type="http://schemas.openxmlformats.org/officeDocument/2006/relationships/hyperlink" Target="https://www.spiti24.gr/en/6277965" TargetMode="External"/><Relationship Id="rId67" Type="http://schemas.openxmlformats.org/officeDocument/2006/relationships/hyperlink" Target="https://www.xe.gr/property/en/poliseis%7Ckatoikies%7Cplateia-dimokratias-thessaloniki%7C670613472.html" TargetMode="External"/><Relationship Id="rId20" Type="http://schemas.openxmlformats.org/officeDocument/2006/relationships/hyperlink" Target="https://www.spiti24.gr/en/6339031" TargetMode="External"/><Relationship Id="rId41" Type="http://schemas.openxmlformats.org/officeDocument/2006/relationships/hyperlink" Target="https://www.booking.com/hotel/gr/thess-residenc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18155001_265741098_2_0_0;no_rooms=1;room1=A%2CA;sb_price_type=total;type=total;ucfs=1&amp;" TargetMode="External"/><Relationship Id="rId54" Type="http://schemas.openxmlformats.org/officeDocument/2006/relationships/hyperlink" Target="https://www.spiti24.gr/en/2131148" TargetMode="External"/><Relationship Id="rId62" Type="http://schemas.openxmlformats.org/officeDocument/2006/relationships/hyperlink" Target="https://www.spiti24.gr/en/6616202" TargetMode="External"/><Relationship Id="rId1" Type="http://schemas.openxmlformats.org/officeDocument/2006/relationships/hyperlink" Target="https://en.spitogatos.gr/sale_Apartment_Historical_Center__Center_of_Thessaloniki_-l9586129" TargetMode="External"/><Relationship Id="rId6" Type="http://schemas.openxmlformats.org/officeDocument/2006/relationships/hyperlink" Target="https://en.spitogatos.gr/sale_Apartment_Historical_Center__Center_of_Thessaloniki_-l8871147" TargetMode="External"/><Relationship Id="rId15" Type="http://schemas.openxmlformats.org/officeDocument/2006/relationships/hyperlink" Target="https://en.spitogatos.gr/sale_Studio_Flat_Historical_Center__Center_of_Thessaloniki_-l9540550" TargetMode="External"/><Relationship Id="rId23" Type="http://schemas.openxmlformats.org/officeDocument/2006/relationships/hyperlink" Target="https://www.spiti24.gr/en/6115373" TargetMode="External"/><Relationship Id="rId28" Type="http://schemas.openxmlformats.org/officeDocument/2006/relationships/hyperlink" Target="https://www.spiti24.gr/en/6512455" TargetMode="External"/><Relationship Id="rId36" Type="http://schemas.openxmlformats.org/officeDocument/2006/relationships/hyperlink" Target="https://www.xe.gr/property/en/enoikiaseis%7Ckatoikies%7Ckentro-thessaloniki%7C650428300.html" TargetMode="External"/><Relationship Id="rId49" Type="http://schemas.openxmlformats.org/officeDocument/2006/relationships/hyperlink" Target="https://www.airbnb.ru/rooms/37475880?location=Thessaloniki%2C%20Greece&amp;check_in=2020-07-15&amp;check_out=2020-07-16&amp;source_impression_id=p3_1594117594_veSgav7ASMKyHETs&amp;guests=1&amp;adults=1" TargetMode="External"/><Relationship Id="rId57" Type="http://schemas.openxmlformats.org/officeDocument/2006/relationships/hyperlink" Target="https://www.spiti24.gr/en/90005328" TargetMode="External"/><Relationship Id="rId10" Type="http://schemas.openxmlformats.org/officeDocument/2006/relationships/hyperlink" Target="https://en.spitogatos.gr/sale_Studio_Flat_Dioikitirio__Center_of_Thessaloniki_-l9072192" TargetMode="External"/><Relationship Id="rId31" Type="http://schemas.openxmlformats.org/officeDocument/2006/relationships/hyperlink" Target="https://www.spiti24.gr/en/6588577" TargetMode="External"/><Relationship Id="rId44" Type="http://schemas.openxmlformats.org/officeDocument/2006/relationships/hyperlink" Target="https://www.airbnb.ru/rooms/27249645?location=Thessaloniki%2C%20Greece&amp;check_in=2020-07-15&amp;check_out=2020-07-16&amp;source_impression_id=p3_1594117158_AdEChGv1w%2FYfSMN4&amp;guests=1&amp;adults=1" TargetMode="External"/><Relationship Id="rId52" Type="http://schemas.openxmlformats.org/officeDocument/2006/relationships/hyperlink" Target="https://en.spitogatos.gr/property/119568820" TargetMode="External"/><Relationship Id="rId60" Type="http://schemas.openxmlformats.org/officeDocument/2006/relationships/hyperlink" Target="https://www.spiti24.gr/en/6134663" TargetMode="External"/><Relationship Id="rId65" Type="http://schemas.openxmlformats.org/officeDocument/2006/relationships/hyperlink" Target="https://www.xe.gr/property/en/poliseis%7Ckatoikies%7Ckentro-thessaloniki%7C666894050.html" TargetMode="External"/><Relationship Id="rId4" Type="http://schemas.openxmlformats.org/officeDocument/2006/relationships/hyperlink" Target="https://en.spitogatos.gr/sale_Apartment_Dioikitirio__Center_of_Thessaloniki_-l9691968" TargetMode="External"/><Relationship Id="rId9" Type="http://schemas.openxmlformats.org/officeDocument/2006/relationships/hyperlink" Target="https://en.spitogatos.gr/sale_Studio_Flat_Center_of_Thessaloniki__Thessaloniki_-_Municipality_-l8945020" TargetMode="External"/><Relationship Id="rId13" Type="http://schemas.openxmlformats.org/officeDocument/2006/relationships/hyperlink" Target="https://en.spitogatos.gr/sale_Studio_Flat_Historical_Center__Center_of_Thessaloniki_-l9675437" TargetMode="External"/><Relationship Id="rId18" Type="http://schemas.openxmlformats.org/officeDocument/2006/relationships/hyperlink" Target="https://www.spiti24.gr/en/2468449" TargetMode="External"/><Relationship Id="rId39" Type="http://schemas.openxmlformats.org/officeDocument/2006/relationships/hyperlink" Target="https://www.booking.com/hotel/gr/your-home-away-from-home-thessaloniki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25595602_259539185_2_0_0;no_rooms=1;room1=A%2CA;sb_price_type=total;type=total;ucfs=1&amp;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piti24.gr/en/6606992" TargetMode="External"/><Relationship Id="rId18" Type="http://schemas.openxmlformats.org/officeDocument/2006/relationships/hyperlink" Target="https://www.spiti24.gr/en/6985475" TargetMode="External"/><Relationship Id="rId26" Type="http://schemas.openxmlformats.org/officeDocument/2006/relationships/hyperlink" Target="https://en.spitogatos.gr/property/1110039626" TargetMode="External"/><Relationship Id="rId39" Type="http://schemas.openxmlformats.org/officeDocument/2006/relationships/hyperlink" Target="https://en.spitogatos.gr/property/219959251" TargetMode="External"/><Relationship Id="rId21" Type="http://schemas.openxmlformats.org/officeDocument/2006/relationships/hyperlink" Target="https://www.spiti24.gr/en/6693741" TargetMode="External"/><Relationship Id="rId34" Type="http://schemas.openxmlformats.org/officeDocument/2006/relationships/hyperlink" Target="https://en.spitogatos.gr/property/119504476" TargetMode="External"/><Relationship Id="rId42" Type="http://schemas.openxmlformats.org/officeDocument/2006/relationships/hyperlink" Target="https://en.spitogatos.gr/property/219806804" TargetMode="External"/><Relationship Id="rId47" Type="http://schemas.openxmlformats.org/officeDocument/2006/relationships/hyperlink" Target="https://en.spitogatos.gr/property/219982951" TargetMode="External"/><Relationship Id="rId50" Type="http://schemas.openxmlformats.org/officeDocument/2006/relationships/hyperlink" Target="https://en.spitogatos.gr/property/219893065" TargetMode="External"/><Relationship Id="rId55" Type="http://schemas.openxmlformats.org/officeDocument/2006/relationships/hyperlink" Target="https://www.spiti24.gr/en/6695799" TargetMode="External"/><Relationship Id="rId7" Type="http://schemas.openxmlformats.org/officeDocument/2006/relationships/hyperlink" Target="https://www.spiti24.gr/en/3030274" TargetMode="External"/><Relationship Id="rId2" Type="http://schemas.openxmlformats.org/officeDocument/2006/relationships/hyperlink" Target="https://www.spiti24.gr/en/2348729" TargetMode="External"/><Relationship Id="rId16" Type="http://schemas.openxmlformats.org/officeDocument/2006/relationships/hyperlink" Target="https://www.spiti24.gr/en/4571719" TargetMode="External"/><Relationship Id="rId29" Type="http://schemas.openxmlformats.org/officeDocument/2006/relationships/hyperlink" Target="https://en.spitogatos.gr/property/1110035972" TargetMode="External"/><Relationship Id="rId11" Type="http://schemas.openxmlformats.org/officeDocument/2006/relationships/hyperlink" Target="https://www.spiti24.gr/en/6243690" TargetMode="External"/><Relationship Id="rId24" Type="http://schemas.openxmlformats.org/officeDocument/2006/relationships/hyperlink" Target="https://en.spitogatos.gr/property/119912025" TargetMode="External"/><Relationship Id="rId32" Type="http://schemas.openxmlformats.org/officeDocument/2006/relationships/hyperlink" Target="https://en.spitogatos.gr/property/119858177" TargetMode="External"/><Relationship Id="rId37" Type="http://schemas.openxmlformats.org/officeDocument/2006/relationships/hyperlink" Target="https://en.spitogatos.gr/property/219687806" TargetMode="External"/><Relationship Id="rId40" Type="http://schemas.openxmlformats.org/officeDocument/2006/relationships/hyperlink" Target="https://en.spitogatos.gr/property/219785486" TargetMode="External"/><Relationship Id="rId45" Type="http://schemas.openxmlformats.org/officeDocument/2006/relationships/hyperlink" Target="https://en.spitogatos.gr/property/219953761" TargetMode="External"/><Relationship Id="rId53" Type="http://schemas.openxmlformats.org/officeDocument/2006/relationships/hyperlink" Target="https://en.spitogatos.gr/property/2110037065" TargetMode="External"/><Relationship Id="rId58" Type="http://schemas.openxmlformats.org/officeDocument/2006/relationships/hyperlink" Target="https://www.spiti24.gr/en/6165037" TargetMode="External"/><Relationship Id="rId5" Type="http://schemas.openxmlformats.org/officeDocument/2006/relationships/hyperlink" Target="https://www.plot.gr/en/classifieds/view/40119991-apartment-78sqm-for-sale/?bl=1&amp;hl=1" TargetMode="External"/><Relationship Id="rId61" Type="http://schemas.openxmlformats.org/officeDocument/2006/relationships/printerSettings" Target="../printerSettings/printerSettings5.bin"/><Relationship Id="rId19" Type="http://schemas.openxmlformats.org/officeDocument/2006/relationships/hyperlink" Target="https://www.spiti24.gr/en/2812358" TargetMode="External"/><Relationship Id="rId14" Type="http://schemas.openxmlformats.org/officeDocument/2006/relationships/hyperlink" Target="https://www.spiti24.gr/en/2812306" TargetMode="External"/><Relationship Id="rId22" Type="http://schemas.openxmlformats.org/officeDocument/2006/relationships/hyperlink" Target="https://en.spitogatos.gr/property/119855313" TargetMode="External"/><Relationship Id="rId27" Type="http://schemas.openxmlformats.org/officeDocument/2006/relationships/hyperlink" Target="https://en.spitogatos.gr/property/119777127" TargetMode="External"/><Relationship Id="rId30" Type="http://schemas.openxmlformats.org/officeDocument/2006/relationships/hyperlink" Target="https://en.spitogatos.gr/property/119905179" TargetMode="External"/><Relationship Id="rId35" Type="http://schemas.openxmlformats.org/officeDocument/2006/relationships/hyperlink" Target="https://en.spitogatos.gr/property/119853959" TargetMode="External"/><Relationship Id="rId43" Type="http://schemas.openxmlformats.org/officeDocument/2006/relationships/hyperlink" Target="https://en.spitogatos.gr/property/219870584" TargetMode="External"/><Relationship Id="rId48" Type="http://schemas.openxmlformats.org/officeDocument/2006/relationships/hyperlink" Target="https://en.spitogatos.gr/property/219960811" TargetMode="External"/><Relationship Id="rId56" Type="http://schemas.openxmlformats.org/officeDocument/2006/relationships/hyperlink" Target="https://www.spiti24.gr/en/6681311" TargetMode="External"/><Relationship Id="rId8" Type="http://schemas.openxmlformats.org/officeDocument/2006/relationships/hyperlink" Target="https://www.spiti24.gr/en/6235225" TargetMode="External"/><Relationship Id="rId51" Type="http://schemas.openxmlformats.org/officeDocument/2006/relationships/hyperlink" Target="https://en.spitogatos.gr/property/2110015952" TargetMode="External"/><Relationship Id="rId3" Type="http://schemas.openxmlformats.org/officeDocument/2006/relationships/hyperlink" Target="https://www.spiti24.gr/en/6287138" TargetMode="External"/><Relationship Id="rId12" Type="http://schemas.openxmlformats.org/officeDocument/2006/relationships/hyperlink" Target="https://www.spiti24.gr/en/6983589" TargetMode="External"/><Relationship Id="rId17" Type="http://schemas.openxmlformats.org/officeDocument/2006/relationships/hyperlink" Target="https://www.spiti24.gr/en/2169509" TargetMode="External"/><Relationship Id="rId25" Type="http://schemas.openxmlformats.org/officeDocument/2006/relationships/hyperlink" Target="https://en.spitogatos.gr/property/119530060" TargetMode="External"/><Relationship Id="rId33" Type="http://schemas.openxmlformats.org/officeDocument/2006/relationships/hyperlink" Target="https://en.spitogatos.gr/property/119239186" TargetMode="External"/><Relationship Id="rId38" Type="http://schemas.openxmlformats.org/officeDocument/2006/relationships/hyperlink" Target="https://en.spitogatos.gr/property/219989631" TargetMode="External"/><Relationship Id="rId46" Type="http://schemas.openxmlformats.org/officeDocument/2006/relationships/hyperlink" Target="https://en.spitogatos.gr/property/219701300" TargetMode="External"/><Relationship Id="rId59" Type="http://schemas.openxmlformats.org/officeDocument/2006/relationships/hyperlink" Target="https://www.spiti24.gr/en/6411268" TargetMode="External"/><Relationship Id="rId20" Type="http://schemas.openxmlformats.org/officeDocument/2006/relationships/hyperlink" Target="https://www.spiti24.gr/en/1089696" TargetMode="External"/><Relationship Id="rId41" Type="http://schemas.openxmlformats.org/officeDocument/2006/relationships/hyperlink" Target="https://en.spitogatos.gr/property/2110020361" TargetMode="External"/><Relationship Id="rId54" Type="http://schemas.openxmlformats.org/officeDocument/2006/relationships/hyperlink" Target="https://en.spitogatos.gr/property/219869325" TargetMode="External"/><Relationship Id="rId1" Type="http://schemas.openxmlformats.org/officeDocument/2006/relationships/hyperlink" Target="https://www.spiti24.gr/en/7838747" TargetMode="External"/><Relationship Id="rId6" Type="http://schemas.openxmlformats.org/officeDocument/2006/relationships/hyperlink" Target="https://www.spiti24.gr/en/6393595" TargetMode="External"/><Relationship Id="rId15" Type="http://schemas.openxmlformats.org/officeDocument/2006/relationships/hyperlink" Target="https://www.spiti24.gr/en/6493345" TargetMode="External"/><Relationship Id="rId23" Type="http://schemas.openxmlformats.org/officeDocument/2006/relationships/hyperlink" Target="https://en.spitogatos.gr/property/119556652" TargetMode="External"/><Relationship Id="rId28" Type="http://schemas.openxmlformats.org/officeDocument/2006/relationships/hyperlink" Target="https://en.spitogatos.gr/property/119961428" TargetMode="External"/><Relationship Id="rId36" Type="http://schemas.openxmlformats.org/officeDocument/2006/relationships/hyperlink" Target="https://en.spitogatos.gr/property/119783002" TargetMode="External"/><Relationship Id="rId49" Type="http://schemas.openxmlformats.org/officeDocument/2006/relationships/hyperlink" Target="https://en.spitogatos.gr/property/219997678" TargetMode="External"/><Relationship Id="rId57" Type="http://schemas.openxmlformats.org/officeDocument/2006/relationships/hyperlink" Target="https://www.spiti24.gr/en/6199971" TargetMode="External"/><Relationship Id="rId10" Type="http://schemas.openxmlformats.org/officeDocument/2006/relationships/hyperlink" Target="https://www.spiti24.gr/en/6673886" TargetMode="External"/><Relationship Id="rId31" Type="http://schemas.openxmlformats.org/officeDocument/2006/relationships/hyperlink" Target="https://en.spitogatos.gr/property/119989212" TargetMode="External"/><Relationship Id="rId44" Type="http://schemas.openxmlformats.org/officeDocument/2006/relationships/hyperlink" Target="https://en.spitogatos.gr/property/219470764" TargetMode="External"/><Relationship Id="rId52" Type="http://schemas.openxmlformats.org/officeDocument/2006/relationships/hyperlink" Target="https://en.spitogatos.gr/property/2110005584" TargetMode="External"/><Relationship Id="rId60" Type="http://schemas.openxmlformats.org/officeDocument/2006/relationships/hyperlink" Target="https://www.spiti24.gr/en/6165399" TargetMode="External"/><Relationship Id="rId4" Type="http://schemas.openxmlformats.org/officeDocument/2006/relationships/hyperlink" Target="https://www.plot.gr/en/classifieds/view/40031166-apartment-45sqm-for-sale/?bl=1&amp;hl=1" TargetMode="External"/><Relationship Id="rId9" Type="http://schemas.openxmlformats.org/officeDocument/2006/relationships/hyperlink" Target="https://www.spiti24.gr/en/6235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1161-38C8-4E5B-972B-C6A4A3DC7FE6}">
  <dimension ref="A1:N202"/>
  <sheetViews>
    <sheetView rightToLeft="1" tabSelected="1" zoomScale="86" zoomScaleNormal="86" workbookViewId="0">
      <selection activeCell="I207" sqref="I207"/>
    </sheetView>
  </sheetViews>
  <sheetFormatPr defaultColWidth="9" defaultRowHeight="14.25"/>
  <cols>
    <col min="1" max="1" width="35" style="3" customWidth="1"/>
    <col min="2" max="5" width="10.25" style="3" customWidth="1"/>
    <col min="6" max="6" width="18.375" style="3" customWidth="1"/>
    <col min="7" max="7" width="15.375" style="3" customWidth="1"/>
    <col min="8" max="8" width="15.875" style="3" customWidth="1"/>
    <col min="9" max="9" width="13.75" style="3" customWidth="1"/>
    <col min="10" max="10" width="38.375" style="3" customWidth="1"/>
    <col min="11" max="11" width="12.375" style="3" customWidth="1"/>
    <col min="12" max="12" width="15.375" style="3" customWidth="1"/>
    <col min="13" max="13" width="13.625" style="3" customWidth="1"/>
    <col min="14" max="14" width="13.375" style="3" customWidth="1"/>
    <col min="15" max="16384" width="9" style="3"/>
  </cols>
  <sheetData>
    <row r="1" spans="1:14">
      <c r="C1" s="172"/>
      <c r="D1" s="172"/>
      <c r="E1" s="172"/>
      <c r="F1" s="172"/>
      <c r="G1" s="172"/>
      <c r="H1" s="172"/>
      <c r="I1" s="172"/>
      <c r="J1" s="172"/>
    </row>
    <row r="2" spans="1:14">
      <c r="C2" s="172"/>
      <c r="D2" s="172"/>
      <c r="E2" s="172"/>
      <c r="F2" s="172"/>
      <c r="G2" s="172"/>
      <c r="H2" s="172"/>
      <c r="I2" s="172"/>
      <c r="J2" s="172"/>
    </row>
    <row r="3" spans="1:14">
      <c r="C3" s="172"/>
      <c r="D3" s="172"/>
      <c r="E3" s="172"/>
      <c r="F3" s="172"/>
      <c r="G3" s="172"/>
      <c r="H3" s="172"/>
      <c r="I3" s="172"/>
      <c r="J3" s="172"/>
    </row>
    <row r="4" spans="1:14">
      <c r="C4" s="172"/>
      <c r="D4" s="172"/>
      <c r="E4" s="172"/>
      <c r="F4" s="172"/>
      <c r="G4" s="172"/>
      <c r="H4" s="172"/>
      <c r="I4" s="172"/>
      <c r="J4" s="172"/>
    </row>
    <row r="5" spans="1:14">
      <c r="C5" s="172"/>
      <c r="D5" s="172"/>
      <c r="E5" s="172"/>
      <c r="F5" s="172"/>
      <c r="G5" s="172"/>
      <c r="H5" s="172"/>
      <c r="I5" s="172"/>
      <c r="J5" s="172"/>
    </row>
    <row r="6" spans="1:14">
      <c r="C6" s="172"/>
      <c r="D6" s="172"/>
      <c r="E6" s="172"/>
      <c r="F6" s="172"/>
      <c r="G6" s="172"/>
      <c r="H6" s="172"/>
      <c r="I6" s="172"/>
      <c r="J6" s="172"/>
    </row>
    <row r="7" spans="1:14">
      <c r="C7" s="172"/>
      <c r="D7" s="172"/>
      <c r="E7" s="172"/>
      <c r="F7" s="172"/>
      <c r="G7" s="172"/>
      <c r="H7" s="172"/>
      <c r="I7" s="172"/>
      <c r="J7" s="172"/>
    </row>
    <row r="8" spans="1:14" ht="15" thickBot="1">
      <c r="C8" s="172"/>
      <c r="D8" s="172"/>
      <c r="E8" s="172"/>
      <c r="F8" s="172"/>
      <c r="G8" s="172"/>
      <c r="H8" s="172"/>
      <c r="I8" s="172"/>
      <c r="J8" s="172"/>
    </row>
    <row r="9" spans="1:14" ht="39.75" customHeight="1" thickBot="1">
      <c r="D9" s="37"/>
      <c r="G9" s="170" t="s">
        <v>0</v>
      </c>
      <c r="H9" s="171"/>
    </row>
    <row r="10" spans="1:14" ht="39.75" customHeight="1" thickBot="1">
      <c r="D10" s="38"/>
      <c r="G10" s="129" t="s">
        <v>1</v>
      </c>
      <c r="H10" s="130">
        <f>AVERAGE(G12:G17,G18:G18)</f>
        <v>2112.5714285714284</v>
      </c>
      <c r="I10" s="131">
        <f>AVERAGE(H12:H14,N15,H16:H17,H18:H18)</f>
        <v>67500</v>
      </c>
    </row>
    <row r="11" spans="1:14" ht="36">
      <c r="A11" s="132" t="s">
        <v>2</v>
      </c>
      <c r="B11" s="133" t="s">
        <v>3</v>
      </c>
      <c r="C11" s="133" t="s">
        <v>4</v>
      </c>
      <c r="D11" s="133" t="s">
        <v>5</v>
      </c>
      <c r="E11" s="133" t="s">
        <v>6</v>
      </c>
      <c r="F11" s="133" t="s">
        <v>7</v>
      </c>
      <c r="G11" s="133" t="s">
        <v>8</v>
      </c>
      <c r="H11" s="133" t="s">
        <v>9</v>
      </c>
      <c r="I11" s="133" t="s">
        <v>10</v>
      </c>
      <c r="J11" s="133" t="s">
        <v>11</v>
      </c>
      <c r="K11" s="133" t="s">
        <v>12</v>
      </c>
      <c r="L11" s="133" t="s">
        <v>13</v>
      </c>
      <c r="M11" s="133" t="s">
        <v>14</v>
      </c>
      <c r="N11" s="134" t="s">
        <v>15</v>
      </c>
    </row>
    <row r="12" spans="1:14">
      <c r="A12" s="135" t="s">
        <v>16</v>
      </c>
      <c r="B12" s="105" t="s">
        <v>17</v>
      </c>
      <c r="C12" s="105" t="s">
        <v>18</v>
      </c>
      <c r="D12" s="105" t="s">
        <v>18</v>
      </c>
      <c r="E12" s="105" t="s">
        <v>17</v>
      </c>
      <c r="F12" s="105">
        <v>5</v>
      </c>
      <c r="G12" s="118">
        <f>ROUND(טבלה13[[#This Row],[מחיר]]/טבלה13[[#This Row],[מטרm²]],0)</f>
        <v>1800</v>
      </c>
      <c r="H12" s="117">
        <v>45000</v>
      </c>
      <c r="I12" s="105">
        <v>25</v>
      </c>
      <c r="J12" s="105" t="s">
        <v>19</v>
      </c>
      <c r="K12" s="106">
        <v>0</v>
      </c>
      <c r="L12" s="115">
        <v>44049</v>
      </c>
      <c r="M12" s="105"/>
      <c r="N12" s="136"/>
    </row>
    <row r="13" spans="1:14">
      <c r="A13" s="137" t="s">
        <v>20</v>
      </c>
      <c r="B13" s="105" t="s">
        <v>18</v>
      </c>
      <c r="C13" s="105" t="s">
        <v>17</v>
      </c>
      <c r="D13" s="105" t="s">
        <v>17</v>
      </c>
      <c r="E13" s="105" t="s">
        <v>17</v>
      </c>
      <c r="F13" s="105">
        <v>3</v>
      </c>
      <c r="G13" s="118">
        <f>ROUND(טבלה13[[#This Row],[מחיר]]/טבלה13[[#This Row],[מטרm²]],0)</f>
        <v>2419</v>
      </c>
      <c r="H13" s="117">
        <v>75000</v>
      </c>
      <c r="I13" s="105">
        <v>31</v>
      </c>
      <c r="J13" s="105" t="s">
        <v>21</v>
      </c>
      <c r="K13" s="106">
        <v>0</v>
      </c>
      <c r="L13" s="115">
        <v>44014</v>
      </c>
      <c r="M13" s="107">
        <v>44117</v>
      </c>
      <c r="N13" s="136">
        <v>75000</v>
      </c>
    </row>
    <row r="14" spans="1:14">
      <c r="A14" s="137" t="s">
        <v>22</v>
      </c>
      <c r="B14" s="105" t="s">
        <v>17</v>
      </c>
      <c r="C14" s="105" t="s">
        <v>17</v>
      </c>
      <c r="D14" s="105" t="s">
        <v>17</v>
      </c>
      <c r="E14" s="105" t="s">
        <v>17</v>
      </c>
      <c r="F14" s="105">
        <v>3</v>
      </c>
      <c r="G14" s="118">
        <f>ROUND(טבלה13[[#This Row],[מחיר]]/טבלה13[[#This Row],[מטרm²]],0)</f>
        <v>2226</v>
      </c>
      <c r="H14" s="117">
        <v>69000</v>
      </c>
      <c r="I14" s="105">
        <v>31</v>
      </c>
      <c r="J14" s="105" t="s">
        <v>21</v>
      </c>
      <c r="K14" s="106">
        <v>0</v>
      </c>
      <c r="L14" s="115">
        <v>44014</v>
      </c>
      <c r="M14" s="107">
        <v>44117</v>
      </c>
      <c r="N14" s="136">
        <v>69000</v>
      </c>
    </row>
    <row r="15" spans="1:14">
      <c r="A15" s="137" t="s">
        <v>23</v>
      </c>
      <c r="B15" s="105" t="s">
        <v>17</v>
      </c>
      <c r="C15" s="105" t="s">
        <v>17</v>
      </c>
      <c r="D15" s="105" t="s">
        <v>18</v>
      </c>
      <c r="E15" s="105"/>
      <c r="F15" s="105">
        <v>1</v>
      </c>
      <c r="G15" s="118">
        <f>ROUND(טבלה13[[#This Row],[מחיר]]/טבלה13[[#This Row],[מטרm²]],0)</f>
        <v>2091</v>
      </c>
      <c r="H15" s="117">
        <v>69000</v>
      </c>
      <c r="I15" s="105">
        <v>33</v>
      </c>
      <c r="J15" s="105" t="s">
        <v>24</v>
      </c>
      <c r="K15" s="106">
        <v>0</v>
      </c>
      <c r="L15" s="115">
        <v>44014</v>
      </c>
      <c r="M15" s="107">
        <v>44105</v>
      </c>
      <c r="N15" s="136">
        <v>59000</v>
      </c>
    </row>
    <row r="16" spans="1:14">
      <c r="A16" s="135" t="s">
        <v>25</v>
      </c>
      <c r="B16" s="105" t="s">
        <v>18</v>
      </c>
      <c r="C16" s="105" t="s">
        <v>17</v>
      </c>
      <c r="D16" s="105" t="s">
        <v>17</v>
      </c>
      <c r="E16" s="105" t="s">
        <v>17</v>
      </c>
      <c r="F16" s="105">
        <v>2</v>
      </c>
      <c r="G16" s="118">
        <f>ROUND(טבלה13[[#This Row],[מחיר]]/טבלה13[[#This Row],[מטרm²]],0)</f>
        <v>2500</v>
      </c>
      <c r="H16" s="117">
        <v>87500</v>
      </c>
      <c r="I16" s="105">
        <v>35</v>
      </c>
      <c r="J16" s="105" t="s">
        <v>26</v>
      </c>
      <c r="K16" s="106">
        <v>0</v>
      </c>
      <c r="L16" s="115">
        <v>43843</v>
      </c>
      <c r="M16" s="107">
        <v>44098</v>
      </c>
      <c r="N16" s="136">
        <v>87500</v>
      </c>
    </row>
    <row r="17" spans="1:14">
      <c r="A17" s="135" t="s">
        <v>27</v>
      </c>
      <c r="B17" s="105" t="s">
        <v>17</v>
      </c>
      <c r="C17" s="105" t="s">
        <v>17</v>
      </c>
      <c r="D17" s="105" t="s">
        <v>17</v>
      </c>
      <c r="E17" s="105" t="s">
        <v>17</v>
      </c>
      <c r="F17" s="105">
        <v>3</v>
      </c>
      <c r="G17" s="118">
        <f>ROUND(טבלה13[[#This Row],[מחיר]]/טבלה13[[#This Row],[מטרm²]],0)</f>
        <v>1857</v>
      </c>
      <c r="H17" s="117">
        <v>65000</v>
      </c>
      <c r="I17" s="105">
        <v>35</v>
      </c>
      <c r="J17" s="105" t="s">
        <v>28</v>
      </c>
      <c r="K17" s="106">
        <v>0</v>
      </c>
      <c r="L17" s="115">
        <v>44018</v>
      </c>
      <c r="M17" s="107">
        <v>44113</v>
      </c>
      <c r="N17" s="136">
        <v>65000</v>
      </c>
    </row>
    <row r="18" spans="1:14">
      <c r="A18" s="137" t="s">
        <v>29</v>
      </c>
      <c r="B18" s="105" t="s">
        <v>17</v>
      </c>
      <c r="C18" s="105" t="s">
        <v>17</v>
      </c>
      <c r="D18" s="105" t="s">
        <v>18</v>
      </c>
      <c r="E18" s="105" t="s">
        <v>17</v>
      </c>
      <c r="F18" s="105">
        <v>1</v>
      </c>
      <c r="G18" s="118">
        <f>ROUND(טבלה13[[#This Row],[מחיר]]/טבלה13[[#This Row],[מטרm²]],0)</f>
        <v>1895</v>
      </c>
      <c r="H18" s="117">
        <v>72000</v>
      </c>
      <c r="I18" s="105">
        <v>38</v>
      </c>
      <c r="J18" s="105" t="s">
        <v>30</v>
      </c>
      <c r="K18" s="106">
        <v>0</v>
      </c>
      <c r="L18" s="115">
        <v>44013</v>
      </c>
      <c r="M18" s="107">
        <v>44113</v>
      </c>
      <c r="N18" s="136">
        <v>72000</v>
      </c>
    </row>
    <row r="19" spans="1:14" customFormat="1" ht="16.5" customHeight="1">
      <c r="A19" s="138" t="s">
        <v>16</v>
      </c>
      <c r="B19" s="119" t="s">
        <v>17</v>
      </c>
      <c r="C19" s="119" t="s">
        <v>18</v>
      </c>
      <c r="D19" s="119" t="s">
        <v>18</v>
      </c>
      <c r="E19" s="119" t="s">
        <v>17</v>
      </c>
      <c r="F19" s="127">
        <v>5</v>
      </c>
      <c r="G19" s="109">
        <v>1800</v>
      </c>
      <c r="H19" s="117">
        <v>45000</v>
      </c>
      <c r="I19" s="105">
        <v>25</v>
      </c>
      <c r="J19" s="110" t="s">
        <v>31</v>
      </c>
      <c r="K19" s="109">
        <v>10</v>
      </c>
      <c r="L19" s="116">
        <v>44113</v>
      </c>
      <c r="M19" s="108"/>
      <c r="N19" s="139"/>
    </row>
    <row r="20" spans="1:14" customFormat="1">
      <c r="A20" s="138" t="s">
        <v>32</v>
      </c>
      <c r="B20" s="119" t="s">
        <v>18</v>
      </c>
      <c r="C20" s="119" t="s">
        <v>18</v>
      </c>
      <c r="D20" s="119" t="s">
        <v>17</v>
      </c>
      <c r="E20" s="119" t="s">
        <v>17</v>
      </c>
      <c r="F20" s="119">
        <v>3</v>
      </c>
      <c r="G20" s="109">
        <v>833</v>
      </c>
      <c r="H20" s="117">
        <v>25000</v>
      </c>
      <c r="I20" s="105">
        <v>30</v>
      </c>
      <c r="J20" s="112" t="s">
        <v>33</v>
      </c>
      <c r="K20" s="109"/>
      <c r="L20" s="116">
        <v>44102</v>
      </c>
      <c r="M20" s="108"/>
      <c r="N20" s="139"/>
    </row>
    <row r="21" spans="1:14" customFormat="1" ht="15">
      <c r="A21" s="138" t="s">
        <v>34</v>
      </c>
      <c r="B21" s="119" t="s">
        <v>17</v>
      </c>
      <c r="C21" s="119" t="s">
        <v>17</v>
      </c>
      <c r="D21" s="119"/>
      <c r="E21" s="119"/>
      <c r="F21" s="119">
        <v>3</v>
      </c>
      <c r="G21" s="109">
        <v>2000</v>
      </c>
      <c r="H21" s="117">
        <v>60000</v>
      </c>
      <c r="I21" s="105">
        <v>30</v>
      </c>
      <c r="J21" s="113" t="s">
        <v>35</v>
      </c>
      <c r="K21" s="109"/>
      <c r="L21" s="116">
        <v>43898</v>
      </c>
      <c r="M21" s="108"/>
      <c r="N21" s="139"/>
    </row>
    <row r="22" spans="1:14" customFormat="1">
      <c r="A22" s="138" t="s">
        <v>36</v>
      </c>
      <c r="B22" s="119" t="s">
        <v>17</v>
      </c>
      <c r="C22" s="119" t="s">
        <v>17</v>
      </c>
      <c r="D22" s="119" t="s">
        <v>17</v>
      </c>
      <c r="E22" s="119" t="s">
        <v>17</v>
      </c>
      <c r="F22" s="119">
        <v>3</v>
      </c>
      <c r="G22" s="109">
        <v>2226</v>
      </c>
      <c r="H22" s="117">
        <v>69000</v>
      </c>
      <c r="I22" s="105">
        <v>31</v>
      </c>
      <c r="J22" s="112" t="s">
        <v>37</v>
      </c>
      <c r="K22" s="109"/>
      <c r="L22" s="116">
        <v>44114</v>
      </c>
      <c r="M22" s="108"/>
      <c r="N22" s="139"/>
    </row>
    <row r="23" spans="1:14" customFormat="1" ht="15">
      <c r="A23" s="138" t="s">
        <v>38</v>
      </c>
      <c r="B23" s="119" t="s">
        <v>17</v>
      </c>
      <c r="C23" s="119" t="s">
        <v>17</v>
      </c>
      <c r="D23" s="119" t="s">
        <v>17</v>
      </c>
      <c r="E23" s="119" t="s">
        <v>17</v>
      </c>
      <c r="F23" s="119">
        <v>3</v>
      </c>
      <c r="G23" s="109">
        <v>2419</v>
      </c>
      <c r="H23" s="117">
        <v>75000</v>
      </c>
      <c r="I23" s="105">
        <v>31</v>
      </c>
      <c r="J23" s="113" t="s">
        <v>39</v>
      </c>
      <c r="K23" s="109"/>
      <c r="L23" s="116">
        <v>44088</v>
      </c>
      <c r="M23" s="108"/>
      <c r="N23" s="139"/>
    </row>
    <row r="24" spans="1:14" customFormat="1">
      <c r="A24" s="138" t="s">
        <v>40</v>
      </c>
      <c r="B24" s="119" t="s">
        <v>17</v>
      </c>
      <c r="C24" s="119" t="s">
        <v>17</v>
      </c>
      <c r="D24" s="119" t="s">
        <v>18</v>
      </c>
      <c r="E24" s="119" t="s">
        <v>17</v>
      </c>
      <c r="F24" s="119">
        <v>3</v>
      </c>
      <c r="G24" s="109">
        <v>2031</v>
      </c>
      <c r="H24" s="117">
        <v>65000</v>
      </c>
      <c r="I24" s="105">
        <v>32</v>
      </c>
      <c r="J24" s="108" t="s">
        <v>41</v>
      </c>
      <c r="K24" s="109"/>
      <c r="L24" s="116">
        <v>44054</v>
      </c>
      <c r="M24" s="108"/>
      <c r="N24" s="139"/>
    </row>
    <row r="25" spans="1:14" customFormat="1">
      <c r="A25" s="138" t="s">
        <v>42</v>
      </c>
      <c r="B25" s="119" t="s">
        <v>17</v>
      </c>
      <c r="C25" s="119" t="s">
        <v>17</v>
      </c>
      <c r="D25" s="119" t="s">
        <v>18</v>
      </c>
      <c r="E25" s="119" t="s">
        <v>17</v>
      </c>
      <c r="F25" s="119">
        <v>1</v>
      </c>
      <c r="G25" s="109">
        <v>2091</v>
      </c>
      <c r="H25" s="117">
        <v>69000</v>
      </c>
      <c r="I25" s="105">
        <v>33</v>
      </c>
      <c r="J25" s="108" t="s">
        <v>43</v>
      </c>
      <c r="K25" s="109"/>
      <c r="L25" s="116">
        <v>44112</v>
      </c>
      <c r="M25" s="108"/>
      <c r="N25" s="139"/>
    </row>
    <row r="26" spans="1:14" customFormat="1">
      <c r="A26" s="138" t="s">
        <v>44</v>
      </c>
      <c r="B26" s="119" t="s">
        <v>17</v>
      </c>
      <c r="C26" s="119" t="s">
        <v>17</v>
      </c>
      <c r="D26" s="119" t="s">
        <v>18</v>
      </c>
      <c r="E26" s="119" t="s">
        <v>17</v>
      </c>
      <c r="F26" s="119">
        <v>1</v>
      </c>
      <c r="G26" s="109">
        <v>1788</v>
      </c>
      <c r="H26" s="117">
        <v>59000</v>
      </c>
      <c r="I26" s="105">
        <v>33</v>
      </c>
      <c r="J26" s="108" t="s">
        <v>45</v>
      </c>
      <c r="K26" s="109"/>
      <c r="L26" s="116">
        <v>44115</v>
      </c>
      <c r="M26" s="108"/>
      <c r="N26" s="139"/>
    </row>
    <row r="27" spans="1:14" customFormat="1">
      <c r="A27" s="138" t="s">
        <v>46</v>
      </c>
      <c r="B27" s="119" t="s">
        <v>17</v>
      </c>
      <c r="C27" s="119" t="s">
        <v>17</v>
      </c>
      <c r="D27" s="119" t="s">
        <v>17</v>
      </c>
      <c r="E27" s="119" t="s">
        <v>17</v>
      </c>
      <c r="F27" s="119">
        <v>4</v>
      </c>
      <c r="G27" s="109">
        <v>2091</v>
      </c>
      <c r="H27" s="117">
        <v>69000</v>
      </c>
      <c r="I27" s="105">
        <v>33</v>
      </c>
      <c r="J27" s="108" t="s">
        <v>47</v>
      </c>
      <c r="K27" s="109"/>
      <c r="L27" s="116">
        <v>44107</v>
      </c>
      <c r="M27" s="108"/>
      <c r="N27" s="139"/>
    </row>
    <row r="28" spans="1:14" customFormat="1">
      <c r="A28" s="138" t="s">
        <v>48</v>
      </c>
      <c r="B28" s="119" t="s">
        <v>17</v>
      </c>
      <c r="C28" s="119" t="s">
        <v>17</v>
      </c>
      <c r="D28" s="119" t="s">
        <v>18</v>
      </c>
      <c r="E28" s="119" t="s">
        <v>17</v>
      </c>
      <c r="F28" s="119">
        <v>1</v>
      </c>
      <c r="G28" s="109">
        <v>2121</v>
      </c>
      <c r="H28" s="117">
        <v>70000</v>
      </c>
      <c r="I28" s="105">
        <v>33</v>
      </c>
      <c r="J28" s="108" t="s">
        <v>49</v>
      </c>
      <c r="K28" s="109"/>
      <c r="L28" s="116">
        <v>44076</v>
      </c>
      <c r="M28" s="108"/>
      <c r="N28" s="139"/>
    </row>
    <row r="29" spans="1:14" customFormat="1">
      <c r="A29" s="138" t="s">
        <v>50</v>
      </c>
      <c r="B29" s="119" t="s">
        <v>17</v>
      </c>
      <c r="C29" s="119" t="s">
        <v>17</v>
      </c>
      <c r="D29" s="119" t="s">
        <v>18</v>
      </c>
      <c r="E29" s="119" t="s">
        <v>17</v>
      </c>
      <c r="F29" s="119">
        <v>3</v>
      </c>
      <c r="G29" s="109">
        <v>1818</v>
      </c>
      <c r="H29" s="117">
        <v>60000</v>
      </c>
      <c r="I29" s="105">
        <v>33</v>
      </c>
      <c r="J29" s="114" t="s">
        <v>51</v>
      </c>
      <c r="K29" s="109"/>
      <c r="L29" s="116">
        <v>44111</v>
      </c>
      <c r="M29" s="108"/>
      <c r="N29" s="139"/>
    </row>
    <row r="30" spans="1:14" customFormat="1">
      <c r="A30" s="138" t="s">
        <v>27</v>
      </c>
      <c r="B30" s="119" t="s">
        <v>17</v>
      </c>
      <c r="C30" s="119" t="s">
        <v>17</v>
      </c>
      <c r="D30" s="119" t="s">
        <v>18</v>
      </c>
      <c r="E30" s="119" t="s">
        <v>17</v>
      </c>
      <c r="F30" s="119">
        <v>3</v>
      </c>
      <c r="G30" s="109">
        <v>1857</v>
      </c>
      <c r="H30" s="117">
        <v>65000</v>
      </c>
      <c r="I30" s="105">
        <v>35</v>
      </c>
      <c r="J30" s="108" t="s">
        <v>52</v>
      </c>
      <c r="K30" s="109"/>
      <c r="L30" s="116">
        <v>44113</v>
      </c>
      <c r="M30" s="108"/>
      <c r="N30" s="139"/>
    </row>
    <row r="31" spans="1:14" customFormat="1">
      <c r="A31" s="138" t="s">
        <v>53</v>
      </c>
      <c r="B31" s="119" t="s">
        <v>17</v>
      </c>
      <c r="C31" s="119" t="s">
        <v>17</v>
      </c>
      <c r="D31" s="119" t="s">
        <v>17</v>
      </c>
      <c r="E31" s="119" t="s">
        <v>17</v>
      </c>
      <c r="F31" s="119">
        <v>3</v>
      </c>
      <c r="G31" s="109">
        <v>1714</v>
      </c>
      <c r="H31" s="117">
        <v>60000</v>
      </c>
      <c r="I31" s="105">
        <v>35</v>
      </c>
      <c r="J31" s="108" t="s">
        <v>52</v>
      </c>
      <c r="K31" s="109"/>
      <c r="L31" s="116">
        <v>44112</v>
      </c>
      <c r="M31" s="108"/>
      <c r="N31" s="139"/>
    </row>
    <row r="32" spans="1:14" customFormat="1">
      <c r="A32" s="138" t="s">
        <v>54</v>
      </c>
      <c r="B32" s="119" t="s">
        <v>17</v>
      </c>
      <c r="C32" s="119" t="s">
        <v>17</v>
      </c>
      <c r="D32" s="119" t="s">
        <v>17</v>
      </c>
      <c r="E32" s="119" t="s">
        <v>17</v>
      </c>
      <c r="F32" s="119">
        <v>2</v>
      </c>
      <c r="G32" s="109">
        <v>2500</v>
      </c>
      <c r="H32" s="117">
        <v>87500</v>
      </c>
      <c r="I32" s="105">
        <v>35</v>
      </c>
      <c r="J32" s="108" t="s">
        <v>55</v>
      </c>
      <c r="K32" s="109">
        <v>10</v>
      </c>
      <c r="L32" s="116">
        <v>44098</v>
      </c>
      <c r="M32" s="108"/>
      <c r="N32" s="139"/>
    </row>
    <row r="33" spans="1:14" customFormat="1">
      <c r="A33" s="138" t="s">
        <v>56</v>
      </c>
      <c r="B33" s="119" t="s">
        <v>17</v>
      </c>
      <c r="C33" s="119" t="s">
        <v>17</v>
      </c>
      <c r="D33" s="119" t="s">
        <v>17</v>
      </c>
      <c r="E33" s="119" t="s">
        <v>17</v>
      </c>
      <c r="F33" s="119">
        <v>1</v>
      </c>
      <c r="G33" s="109">
        <v>1865</v>
      </c>
      <c r="H33" s="117">
        <v>69000</v>
      </c>
      <c r="I33" s="105">
        <v>37</v>
      </c>
      <c r="J33" s="108" t="s">
        <v>43</v>
      </c>
      <c r="K33" s="109"/>
      <c r="L33" s="116">
        <v>44029</v>
      </c>
      <c r="M33" s="108"/>
      <c r="N33" s="139"/>
    </row>
    <row r="34" spans="1:14" customFormat="1" ht="17.25" customHeight="1">
      <c r="A34" s="138" t="s">
        <v>57</v>
      </c>
      <c r="B34" s="119" t="s">
        <v>17</v>
      </c>
      <c r="C34" s="119" t="s">
        <v>17</v>
      </c>
      <c r="D34" s="119" t="s">
        <v>18</v>
      </c>
      <c r="E34" s="119" t="s">
        <v>17</v>
      </c>
      <c r="F34" s="119">
        <v>1</v>
      </c>
      <c r="G34" s="109">
        <v>2135</v>
      </c>
      <c r="H34" s="117">
        <v>79000</v>
      </c>
      <c r="I34" s="105">
        <v>37</v>
      </c>
      <c r="J34" s="108" t="s">
        <v>43</v>
      </c>
      <c r="K34" s="109"/>
      <c r="L34" s="116">
        <v>44112</v>
      </c>
      <c r="M34" s="108"/>
      <c r="N34" s="139"/>
    </row>
    <row r="35" spans="1:14" customFormat="1">
      <c r="A35" s="138" t="s">
        <v>58</v>
      </c>
      <c r="B35" s="119" t="s">
        <v>18</v>
      </c>
      <c r="C35" s="119" t="s">
        <v>18</v>
      </c>
      <c r="D35" s="119" t="s">
        <v>17</v>
      </c>
      <c r="E35" s="119" t="s">
        <v>17</v>
      </c>
      <c r="F35" s="119" t="s">
        <v>59</v>
      </c>
      <c r="G35" s="109">
        <v>639</v>
      </c>
      <c r="H35" s="117">
        <v>24000</v>
      </c>
      <c r="I35" s="105">
        <v>37</v>
      </c>
      <c r="J35" s="108" t="s">
        <v>60</v>
      </c>
      <c r="K35" s="109"/>
      <c r="L35" s="116">
        <v>43963</v>
      </c>
      <c r="M35" s="108"/>
      <c r="N35" s="139"/>
    </row>
    <row r="36" spans="1:14" customFormat="1">
      <c r="A36" s="138" t="s">
        <v>61</v>
      </c>
      <c r="B36" s="119" t="s">
        <v>18</v>
      </c>
      <c r="C36" s="119" t="s">
        <v>17</v>
      </c>
      <c r="D36" s="119" t="s">
        <v>17</v>
      </c>
      <c r="E36" s="119" t="s">
        <v>17</v>
      </c>
      <c r="F36" s="119">
        <v>1</v>
      </c>
      <c r="G36" s="109">
        <v>1553</v>
      </c>
      <c r="H36" s="117">
        <v>59000</v>
      </c>
      <c r="I36" s="105">
        <v>38</v>
      </c>
      <c r="J36" s="108" t="s">
        <v>62</v>
      </c>
      <c r="K36" s="109"/>
      <c r="L36" s="116">
        <v>44112</v>
      </c>
      <c r="M36" s="108"/>
      <c r="N36" s="139"/>
    </row>
    <row r="37" spans="1:14">
      <c r="A37" s="137"/>
      <c r="B37" s="105"/>
      <c r="C37" s="105"/>
      <c r="D37" s="105"/>
      <c r="E37" s="105"/>
      <c r="F37" s="105"/>
      <c r="G37" s="106"/>
      <c r="H37" s="106"/>
      <c r="I37" s="105"/>
      <c r="J37" s="105"/>
      <c r="K37" s="106"/>
      <c r="L37" s="107"/>
      <c r="M37" s="105"/>
      <c r="N37" s="136"/>
    </row>
    <row r="38" spans="1:14">
      <c r="A38" s="137"/>
      <c r="B38" s="105"/>
      <c r="C38" s="105"/>
      <c r="D38" s="105"/>
      <c r="E38" s="105"/>
      <c r="F38" s="105"/>
      <c r="G38" s="106"/>
      <c r="H38" s="106"/>
      <c r="I38" s="105"/>
      <c r="J38" s="105"/>
      <c r="K38" s="106"/>
      <c r="L38" s="107"/>
      <c r="M38" s="105"/>
      <c r="N38" s="136"/>
    </row>
    <row r="39" spans="1:14" ht="20.25">
      <c r="A39" s="140"/>
      <c r="G39" s="141" t="s">
        <v>63</v>
      </c>
      <c r="H39" s="21"/>
      <c r="K39" s="21"/>
      <c r="L39" s="22"/>
      <c r="N39" s="142"/>
    </row>
    <row r="40" spans="1:14" ht="36">
      <c r="A40" s="143" t="s">
        <v>2</v>
      </c>
      <c r="B40" s="104" t="s">
        <v>3</v>
      </c>
      <c r="C40" s="104" t="s">
        <v>4</v>
      </c>
      <c r="D40" s="104" t="s">
        <v>5</v>
      </c>
      <c r="E40" s="104" t="s">
        <v>6</v>
      </c>
      <c r="F40" s="104" t="s">
        <v>7</v>
      </c>
      <c r="G40" s="104" t="s">
        <v>8</v>
      </c>
      <c r="H40" s="104" t="s">
        <v>9</v>
      </c>
      <c r="I40" s="104" t="s">
        <v>10</v>
      </c>
      <c r="J40" s="104" t="s">
        <v>11</v>
      </c>
      <c r="K40" s="104" t="s">
        <v>12</v>
      </c>
      <c r="L40" s="104" t="s">
        <v>13</v>
      </c>
      <c r="N40" s="144"/>
    </row>
    <row r="41" spans="1:14">
      <c r="A41" s="138" t="s">
        <v>64</v>
      </c>
      <c r="B41" s="108" t="s">
        <v>17</v>
      </c>
      <c r="C41" s="108" t="s">
        <v>17</v>
      </c>
      <c r="D41" s="108" t="s">
        <v>17</v>
      </c>
      <c r="E41" s="108" t="s">
        <v>17</v>
      </c>
      <c r="F41" s="108">
        <v>5</v>
      </c>
      <c r="G41" s="109">
        <v>1725</v>
      </c>
      <c r="H41" s="109">
        <v>69000</v>
      </c>
      <c r="I41" s="108">
        <v>40</v>
      </c>
      <c r="J41" s="112" t="s">
        <v>65</v>
      </c>
      <c r="K41" s="109">
        <v>12</v>
      </c>
      <c r="L41" s="111">
        <v>44034</v>
      </c>
      <c r="N41" s="144"/>
    </row>
    <row r="42" spans="1:14">
      <c r="A42" s="138" t="s">
        <v>66</v>
      </c>
      <c r="B42" s="108" t="s">
        <v>18</v>
      </c>
      <c r="C42" s="108" t="s">
        <v>17</v>
      </c>
      <c r="D42" s="108" t="s">
        <v>17</v>
      </c>
      <c r="E42" s="108" t="s">
        <v>17</v>
      </c>
      <c r="F42" s="108">
        <v>7</v>
      </c>
      <c r="G42" s="109">
        <v>1700</v>
      </c>
      <c r="H42" s="109">
        <v>68000</v>
      </c>
      <c r="I42" s="108">
        <v>40</v>
      </c>
      <c r="J42" s="108" t="s">
        <v>67</v>
      </c>
      <c r="K42" s="109"/>
      <c r="L42" s="111">
        <v>44112</v>
      </c>
      <c r="N42" s="144"/>
    </row>
    <row r="43" spans="1:14">
      <c r="A43" s="138" t="s">
        <v>68</v>
      </c>
      <c r="B43" s="108" t="s">
        <v>17</v>
      </c>
      <c r="C43" s="108" t="s">
        <v>17</v>
      </c>
      <c r="D43" s="108" t="s">
        <v>17</v>
      </c>
      <c r="E43" s="108" t="s">
        <v>17</v>
      </c>
      <c r="F43" s="108">
        <v>5</v>
      </c>
      <c r="G43" s="109">
        <v>1700</v>
      </c>
      <c r="H43" s="109">
        <v>68000</v>
      </c>
      <c r="I43" s="108">
        <v>40</v>
      </c>
      <c r="J43" s="108" t="s">
        <v>69</v>
      </c>
      <c r="K43" s="109"/>
      <c r="L43" s="111">
        <v>44112</v>
      </c>
      <c r="N43" s="144"/>
    </row>
    <row r="44" spans="1:14">
      <c r="A44" s="138" t="s">
        <v>70</v>
      </c>
      <c r="B44" s="108" t="s">
        <v>17</v>
      </c>
      <c r="C44" s="108" t="s">
        <v>17</v>
      </c>
      <c r="D44" s="108" t="s">
        <v>17</v>
      </c>
      <c r="E44" s="108" t="s">
        <v>17</v>
      </c>
      <c r="F44" s="108">
        <v>5</v>
      </c>
      <c r="G44" s="109">
        <v>1825</v>
      </c>
      <c r="H44" s="109">
        <v>73000</v>
      </c>
      <c r="I44" s="108">
        <v>40</v>
      </c>
      <c r="J44" s="112" t="s">
        <v>71</v>
      </c>
      <c r="K44" s="109">
        <v>10</v>
      </c>
      <c r="L44" s="111">
        <v>44110</v>
      </c>
      <c r="N44" s="144"/>
    </row>
    <row r="45" spans="1:14">
      <c r="A45" s="138" t="s">
        <v>72</v>
      </c>
      <c r="B45" s="108" t="s">
        <v>17</v>
      </c>
      <c r="C45" s="108" t="s">
        <v>17</v>
      </c>
      <c r="D45" s="108" t="s">
        <v>17</v>
      </c>
      <c r="E45" s="108" t="s">
        <v>17</v>
      </c>
      <c r="F45" s="108">
        <v>5</v>
      </c>
      <c r="G45" s="109">
        <v>1475</v>
      </c>
      <c r="H45" s="109">
        <v>59000</v>
      </c>
      <c r="I45" s="108">
        <v>40</v>
      </c>
      <c r="J45" s="108" t="s">
        <v>73</v>
      </c>
      <c r="K45" s="109"/>
      <c r="L45" s="111">
        <v>44022</v>
      </c>
      <c r="N45" s="144"/>
    </row>
    <row r="46" spans="1:14">
      <c r="A46" s="138" t="s">
        <v>70</v>
      </c>
      <c r="B46" s="108" t="s">
        <v>17</v>
      </c>
      <c r="C46" s="108" t="s">
        <v>17</v>
      </c>
      <c r="D46" s="108" t="s">
        <v>17</v>
      </c>
      <c r="E46" s="108" t="s">
        <v>17</v>
      </c>
      <c r="F46" s="108">
        <v>5</v>
      </c>
      <c r="G46" s="109">
        <v>1825</v>
      </c>
      <c r="H46" s="109">
        <v>73000</v>
      </c>
      <c r="I46" s="108">
        <v>40</v>
      </c>
      <c r="J46" s="108" t="s">
        <v>74</v>
      </c>
      <c r="K46" s="109">
        <v>10</v>
      </c>
      <c r="L46" s="111">
        <v>44116</v>
      </c>
      <c r="N46" s="144"/>
    </row>
    <row r="47" spans="1:14">
      <c r="A47" s="138" t="s">
        <v>75</v>
      </c>
      <c r="B47" s="108" t="s">
        <v>18</v>
      </c>
      <c r="C47" s="108" t="s">
        <v>18</v>
      </c>
      <c r="D47" s="108" t="s">
        <v>17</v>
      </c>
      <c r="E47" s="108" t="s">
        <v>18</v>
      </c>
      <c r="F47" s="108">
        <v>3</v>
      </c>
      <c r="G47" s="109">
        <v>2047</v>
      </c>
      <c r="H47" s="109">
        <v>88000</v>
      </c>
      <c r="I47" s="108">
        <v>43</v>
      </c>
      <c r="J47" s="108" t="s">
        <v>76</v>
      </c>
      <c r="K47" s="109"/>
      <c r="L47" s="111">
        <v>44115</v>
      </c>
      <c r="N47" s="144"/>
    </row>
    <row r="48" spans="1:14">
      <c r="A48" s="138" t="s">
        <v>77</v>
      </c>
      <c r="B48" s="108" t="s">
        <v>17</v>
      </c>
      <c r="C48" s="108" t="s">
        <v>17</v>
      </c>
      <c r="D48" s="108" t="s">
        <v>17</v>
      </c>
      <c r="E48" s="108" t="s">
        <v>17</v>
      </c>
      <c r="F48" s="108">
        <v>9</v>
      </c>
      <c r="G48" s="109">
        <v>1318</v>
      </c>
      <c r="H48" s="109">
        <v>58000</v>
      </c>
      <c r="I48" s="108">
        <v>44</v>
      </c>
      <c r="J48" s="114" t="s">
        <v>78</v>
      </c>
      <c r="K48" s="109"/>
      <c r="L48" s="111">
        <v>44116</v>
      </c>
      <c r="N48" s="144"/>
    </row>
    <row r="49" spans="1:14">
      <c r="A49" s="138" t="s">
        <v>79</v>
      </c>
      <c r="B49" s="108" t="s">
        <v>17</v>
      </c>
      <c r="C49" s="108" t="s">
        <v>17</v>
      </c>
      <c r="D49" s="108" t="s">
        <v>18</v>
      </c>
      <c r="E49" s="108" t="s">
        <v>17</v>
      </c>
      <c r="F49" s="108">
        <v>4</v>
      </c>
      <c r="G49" s="109">
        <v>1386</v>
      </c>
      <c r="H49" s="109">
        <v>61000</v>
      </c>
      <c r="I49" s="108">
        <v>44</v>
      </c>
      <c r="J49" s="114" t="s">
        <v>80</v>
      </c>
      <c r="K49" s="109">
        <v>10</v>
      </c>
      <c r="L49" s="111">
        <v>44116</v>
      </c>
      <c r="N49" s="144"/>
    </row>
    <row r="50" spans="1:14">
      <c r="A50" s="138" t="s">
        <v>81</v>
      </c>
      <c r="B50" s="108" t="s">
        <v>17</v>
      </c>
      <c r="C50" s="108" t="s">
        <v>17</v>
      </c>
      <c r="D50" s="108" t="s">
        <v>18</v>
      </c>
      <c r="E50" s="108" t="s">
        <v>17</v>
      </c>
      <c r="F50" s="108">
        <v>2</v>
      </c>
      <c r="G50" s="109">
        <v>1848</v>
      </c>
      <c r="H50" s="109">
        <v>85000</v>
      </c>
      <c r="I50" s="108">
        <v>44</v>
      </c>
      <c r="J50" s="108" t="s">
        <v>82</v>
      </c>
      <c r="K50" s="108"/>
      <c r="L50" s="111">
        <v>44107</v>
      </c>
      <c r="N50" s="144"/>
    </row>
    <row r="51" spans="1:14">
      <c r="A51" s="138" t="s">
        <v>83</v>
      </c>
      <c r="B51" s="108" t="s">
        <v>17</v>
      </c>
      <c r="C51" s="108" t="s">
        <v>17</v>
      </c>
      <c r="D51" s="108" t="s">
        <v>17</v>
      </c>
      <c r="E51" s="108" t="s">
        <v>17</v>
      </c>
      <c r="F51" s="108">
        <v>4</v>
      </c>
      <c r="G51" s="109">
        <v>2000</v>
      </c>
      <c r="H51" s="109">
        <v>88000</v>
      </c>
      <c r="I51" s="108">
        <v>44</v>
      </c>
      <c r="J51" s="108" t="s">
        <v>84</v>
      </c>
      <c r="K51" s="109"/>
      <c r="L51" s="111">
        <v>44075</v>
      </c>
      <c r="N51" s="144"/>
    </row>
    <row r="52" spans="1:14">
      <c r="A52" s="138" t="s">
        <v>85</v>
      </c>
      <c r="B52" s="108" t="s">
        <v>17</v>
      </c>
      <c r="C52" s="108" t="s">
        <v>17</v>
      </c>
      <c r="D52" s="108" t="s">
        <v>17</v>
      </c>
      <c r="E52" s="108" t="s">
        <v>17</v>
      </c>
      <c r="F52" s="108">
        <v>5</v>
      </c>
      <c r="G52" s="109">
        <v>1511</v>
      </c>
      <c r="H52" s="109">
        <v>68000</v>
      </c>
      <c r="I52" s="108">
        <v>45</v>
      </c>
      <c r="J52" s="114" t="s">
        <v>86</v>
      </c>
      <c r="K52" s="109"/>
      <c r="L52" s="111">
        <v>44116</v>
      </c>
      <c r="N52" s="144"/>
    </row>
    <row r="53" spans="1:14">
      <c r="A53" s="138" t="s">
        <v>87</v>
      </c>
      <c r="B53" s="108" t="s">
        <v>17</v>
      </c>
      <c r="C53" s="108" t="s">
        <v>17</v>
      </c>
      <c r="D53" s="108" t="s">
        <v>17</v>
      </c>
      <c r="E53" s="108" t="s">
        <v>17</v>
      </c>
      <c r="F53" s="108">
        <v>4</v>
      </c>
      <c r="G53" s="109">
        <v>2111</v>
      </c>
      <c r="H53" s="109">
        <v>95000</v>
      </c>
      <c r="I53" s="108">
        <v>45</v>
      </c>
      <c r="J53" s="108" t="s">
        <v>88</v>
      </c>
      <c r="K53" s="109"/>
      <c r="L53" s="111">
        <v>44098</v>
      </c>
      <c r="N53" s="144"/>
    </row>
    <row r="54" spans="1:14">
      <c r="A54" s="138" t="s">
        <v>89</v>
      </c>
      <c r="B54" s="108" t="s">
        <v>17</v>
      </c>
      <c r="C54" s="108" t="s">
        <v>17</v>
      </c>
      <c r="D54" s="108" t="s">
        <v>18</v>
      </c>
      <c r="E54" s="108" t="s">
        <v>17</v>
      </c>
      <c r="F54" s="108">
        <v>2</v>
      </c>
      <c r="G54" s="109">
        <v>2111</v>
      </c>
      <c r="H54" s="109">
        <v>95000</v>
      </c>
      <c r="I54" s="108">
        <v>45</v>
      </c>
      <c r="J54" s="108" t="s">
        <v>90</v>
      </c>
      <c r="K54" s="109"/>
      <c r="L54" s="111">
        <v>44116</v>
      </c>
      <c r="N54" s="144"/>
    </row>
    <row r="55" spans="1:14">
      <c r="A55" s="138" t="s">
        <v>91</v>
      </c>
      <c r="B55" s="108" t="s">
        <v>17</v>
      </c>
      <c r="C55" s="108" t="s">
        <v>17</v>
      </c>
      <c r="D55" s="108" t="s">
        <v>17</v>
      </c>
      <c r="E55" s="108" t="s">
        <v>17</v>
      </c>
      <c r="F55" s="108">
        <v>3</v>
      </c>
      <c r="G55" s="109">
        <v>1812</v>
      </c>
      <c r="H55" s="109">
        <v>87000</v>
      </c>
      <c r="I55" s="108">
        <v>48</v>
      </c>
      <c r="J55" s="108" t="s">
        <v>92</v>
      </c>
      <c r="K55" s="109"/>
      <c r="L55" s="111">
        <v>44111</v>
      </c>
      <c r="N55" s="144"/>
    </row>
    <row r="56" spans="1:14">
      <c r="A56" s="138" t="s">
        <v>93</v>
      </c>
      <c r="B56" s="108" t="s">
        <v>17</v>
      </c>
      <c r="C56" s="108" t="s">
        <v>17</v>
      </c>
      <c r="D56" s="108" t="s">
        <v>18</v>
      </c>
      <c r="E56" s="108" t="s">
        <v>17</v>
      </c>
      <c r="F56" s="108">
        <v>2</v>
      </c>
      <c r="G56" s="109">
        <v>1840</v>
      </c>
      <c r="H56" s="109">
        <v>92000</v>
      </c>
      <c r="I56" s="108">
        <v>50</v>
      </c>
      <c r="J56" s="114" t="s">
        <v>94</v>
      </c>
      <c r="K56" s="109"/>
      <c r="L56" s="111">
        <v>44107</v>
      </c>
      <c r="N56" s="144"/>
    </row>
    <row r="57" spans="1:14">
      <c r="A57" s="138" t="s">
        <v>95</v>
      </c>
      <c r="B57" s="108" t="s">
        <v>17</v>
      </c>
      <c r="C57" s="108" t="s">
        <v>17</v>
      </c>
      <c r="D57" s="108" t="s">
        <v>17</v>
      </c>
      <c r="E57" s="108" t="s">
        <v>17</v>
      </c>
      <c r="F57" s="108">
        <v>2</v>
      </c>
      <c r="G57" s="109">
        <v>1900</v>
      </c>
      <c r="H57" s="109">
        <v>95000</v>
      </c>
      <c r="I57" s="108">
        <v>50</v>
      </c>
      <c r="J57" s="108" t="s">
        <v>96</v>
      </c>
      <c r="K57" s="109"/>
      <c r="L57" s="111">
        <v>44116</v>
      </c>
      <c r="N57" s="144"/>
    </row>
    <row r="58" spans="1:14">
      <c r="A58" s="138" t="s">
        <v>97</v>
      </c>
      <c r="B58" s="108" t="s">
        <v>18</v>
      </c>
      <c r="C58" s="108" t="s">
        <v>18</v>
      </c>
      <c r="D58" s="108" t="s">
        <v>17</v>
      </c>
      <c r="E58" s="108" t="s">
        <v>17</v>
      </c>
      <c r="F58" s="108">
        <v>1</v>
      </c>
      <c r="G58" s="109">
        <v>1692</v>
      </c>
      <c r="H58" s="109">
        <v>88000</v>
      </c>
      <c r="I58" s="108">
        <v>52</v>
      </c>
      <c r="J58" s="108" t="s">
        <v>28</v>
      </c>
      <c r="K58" s="109"/>
      <c r="L58" s="111">
        <v>44111</v>
      </c>
      <c r="N58" s="144"/>
    </row>
    <row r="59" spans="1:14">
      <c r="A59" s="138" t="s">
        <v>98</v>
      </c>
      <c r="B59" s="108" t="s">
        <v>18</v>
      </c>
      <c r="C59" s="108" t="s">
        <v>18</v>
      </c>
      <c r="D59" s="108" t="s">
        <v>17</v>
      </c>
      <c r="E59" s="108" t="s">
        <v>17</v>
      </c>
      <c r="F59" s="108">
        <v>1</v>
      </c>
      <c r="G59" s="109">
        <v>1692</v>
      </c>
      <c r="H59" s="109">
        <v>88000</v>
      </c>
      <c r="I59" s="108">
        <v>52</v>
      </c>
      <c r="J59" s="108" t="s">
        <v>99</v>
      </c>
      <c r="K59" s="109">
        <v>15</v>
      </c>
      <c r="L59" s="111">
        <v>44111</v>
      </c>
      <c r="N59" s="144"/>
    </row>
    <row r="60" spans="1:14">
      <c r="A60" s="138" t="s">
        <v>100</v>
      </c>
      <c r="B60" s="108" t="s">
        <v>17</v>
      </c>
      <c r="C60" s="108" t="s">
        <v>17</v>
      </c>
      <c r="D60" s="108" t="s">
        <v>17</v>
      </c>
      <c r="E60" s="108" t="s">
        <v>17</v>
      </c>
      <c r="F60" s="108">
        <v>3</v>
      </c>
      <c r="G60" s="109">
        <v>1759</v>
      </c>
      <c r="H60" s="109">
        <v>95000</v>
      </c>
      <c r="I60" s="108">
        <v>54</v>
      </c>
      <c r="J60" s="114" t="s">
        <v>101</v>
      </c>
      <c r="K60" s="109"/>
      <c r="L60" s="111">
        <v>44110</v>
      </c>
      <c r="N60" s="144"/>
    </row>
    <row r="61" spans="1:14">
      <c r="A61" s="138" t="s">
        <v>102</v>
      </c>
      <c r="B61" s="108" t="s">
        <v>17</v>
      </c>
      <c r="C61" s="108" t="s">
        <v>17</v>
      </c>
      <c r="D61" s="108" t="s">
        <v>17</v>
      </c>
      <c r="E61" s="108" t="s">
        <v>17</v>
      </c>
      <c r="F61" s="108">
        <v>1</v>
      </c>
      <c r="G61" s="109">
        <v>2130</v>
      </c>
      <c r="H61" s="109">
        <v>115000</v>
      </c>
      <c r="I61" s="108">
        <v>54</v>
      </c>
      <c r="J61" s="108" t="s">
        <v>103</v>
      </c>
      <c r="K61" s="109"/>
      <c r="L61" s="111">
        <v>44076</v>
      </c>
      <c r="N61" s="144"/>
    </row>
    <row r="62" spans="1:14">
      <c r="A62" s="138" t="s">
        <v>104</v>
      </c>
      <c r="B62" s="108" t="s">
        <v>17</v>
      </c>
      <c r="C62" s="108" t="s">
        <v>17</v>
      </c>
      <c r="D62" s="108" t="s">
        <v>18</v>
      </c>
      <c r="E62" s="108"/>
      <c r="F62" s="108">
        <v>3</v>
      </c>
      <c r="G62" s="109">
        <v>1963</v>
      </c>
      <c r="H62" s="109">
        <v>108000</v>
      </c>
      <c r="I62" s="108">
        <v>55</v>
      </c>
      <c r="J62" s="108" t="s">
        <v>105</v>
      </c>
      <c r="K62" s="108"/>
      <c r="L62" s="111">
        <v>43977</v>
      </c>
      <c r="N62" s="144"/>
    </row>
    <row r="63" spans="1:14" ht="20.25">
      <c r="A63" s="137"/>
      <c r="B63" s="105"/>
      <c r="C63" s="105"/>
      <c r="D63" s="105"/>
      <c r="E63" s="105"/>
      <c r="F63" s="105"/>
      <c r="G63" s="124"/>
      <c r="H63" s="106"/>
      <c r="I63" s="105"/>
      <c r="J63" s="105"/>
      <c r="K63" s="106"/>
      <c r="L63" s="107"/>
      <c r="N63" s="144"/>
    </row>
    <row r="64" spans="1:14" ht="26.25" customHeight="1">
      <c r="A64" s="140"/>
      <c r="G64" s="145" t="s">
        <v>106</v>
      </c>
      <c r="H64" s="21"/>
      <c r="K64" s="21"/>
      <c r="L64" s="22"/>
      <c r="N64" s="144"/>
    </row>
    <row r="65" spans="1:14">
      <c r="A65" s="146"/>
      <c r="G65" s="128">
        <f>AVERAGE(G67:G78)</f>
        <v>1525.0833333333333</v>
      </c>
      <c r="H65" s="128">
        <f>AVERAGE(H67:H78)</f>
        <v>92416.666666666672</v>
      </c>
      <c r="K65" s="21"/>
      <c r="L65" s="22"/>
      <c r="N65" s="147"/>
    </row>
    <row r="66" spans="1:14" ht="36">
      <c r="A66" s="148" t="s">
        <v>2</v>
      </c>
      <c r="B66" s="120" t="s">
        <v>3</v>
      </c>
      <c r="C66" s="120" t="s">
        <v>4</v>
      </c>
      <c r="D66" s="120" t="s">
        <v>5</v>
      </c>
      <c r="E66" s="120" t="s">
        <v>6</v>
      </c>
      <c r="F66" s="120" t="s">
        <v>7</v>
      </c>
      <c r="G66" s="120" t="s">
        <v>8</v>
      </c>
      <c r="H66" s="120" t="s">
        <v>9</v>
      </c>
      <c r="I66" s="120" t="s">
        <v>10</v>
      </c>
      <c r="J66" s="120" t="s">
        <v>11</v>
      </c>
      <c r="K66" s="120" t="s">
        <v>12</v>
      </c>
      <c r="L66" s="120" t="s">
        <v>13</v>
      </c>
      <c r="M66" s="104" t="s">
        <v>14</v>
      </c>
      <c r="N66" s="149" t="s">
        <v>15</v>
      </c>
    </row>
    <row r="67" spans="1:14">
      <c r="A67" s="135" t="s">
        <v>107</v>
      </c>
      <c r="B67" s="105" t="s">
        <v>17</v>
      </c>
      <c r="C67" s="105" t="s">
        <v>17</v>
      </c>
      <c r="D67" s="105" t="s">
        <v>18</v>
      </c>
      <c r="E67" s="105" t="s">
        <v>17</v>
      </c>
      <c r="F67" s="105">
        <v>7</v>
      </c>
      <c r="G67" s="118">
        <f>ROUND(טבלה13[[#This Row],[מחיר]]/טבלה13[[#This Row],[מטרm²]],0)</f>
        <v>1091</v>
      </c>
      <c r="H67" s="118">
        <v>60000</v>
      </c>
      <c r="I67" s="105">
        <v>55</v>
      </c>
      <c r="J67" s="105" t="s">
        <v>108</v>
      </c>
      <c r="K67" s="106">
        <v>0</v>
      </c>
      <c r="L67" s="107">
        <v>43983</v>
      </c>
      <c r="M67" s="105"/>
      <c r="N67" s="150"/>
    </row>
    <row r="68" spans="1:14">
      <c r="A68" s="135" t="s">
        <v>109</v>
      </c>
      <c r="B68" s="105" t="s">
        <v>17</v>
      </c>
      <c r="C68" s="105" t="s">
        <v>17</v>
      </c>
      <c r="D68" s="105" t="s">
        <v>18</v>
      </c>
      <c r="E68" s="105" t="s">
        <v>18</v>
      </c>
      <c r="F68" s="105">
        <v>3</v>
      </c>
      <c r="G68" s="118">
        <f>ROUND(טבלה13[[#This Row],[מחיר]]/טבלה13[[#This Row],[מטרm²]],0)</f>
        <v>1964</v>
      </c>
      <c r="H68" s="118">
        <v>108000</v>
      </c>
      <c r="I68" s="105">
        <v>55</v>
      </c>
      <c r="J68" s="105" t="s">
        <v>110</v>
      </c>
      <c r="K68" s="106">
        <v>0</v>
      </c>
      <c r="L68" s="107">
        <v>43977</v>
      </c>
      <c r="M68" s="107">
        <v>43992</v>
      </c>
      <c r="N68" s="150">
        <v>108000</v>
      </c>
    </row>
    <row r="69" spans="1:14">
      <c r="A69" s="135" t="s">
        <v>111</v>
      </c>
      <c r="B69" s="105" t="s">
        <v>18</v>
      </c>
      <c r="C69" s="105" t="s">
        <v>18</v>
      </c>
      <c r="D69" s="105" t="s">
        <v>17</v>
      </c>
      <c r="E69" s="105" t="s">
        <v>17</v>
      </c>
      <c r="F69" s="105">
        <v>6</v>
      </c>
      <c r="G69" s="118">
        <f>ROUND(טבלה13[[#This Row],[מחיר]]/טבלה13[[#This Row],[מטרm²]],0)</f>
        <v>1309</v>
      </c>
      <c r="H69" s="118">
        <v>72000</v>
      </c>
      <c r="I69" s="105">
        <v>55</v>
      </c>
      <c r="J69" s="105" t="s">
        <v>112</v>
      </c>
      <c r="K69" s="106">
        <v>0</v>
      </c>
      <c r="L69" s="107">
        <v>44052</v>
      </c>
      <c r="M69" s="107">
        <v>44116</v>
      </c>
      <c r="N69" s="150">
        <v>72000</v>
      </c>
    </row>
    <row r="70" spans="1:14">
      <c r="A70" s="137" t="s">
        <v>113</v>
      </c>
      <c r="B70" s="105" t="s">
        <v>17</v>
      </c>
      <c r="C70" s="105" t="s">
        <v>17</v>
      </c>
      <c r="D70" s="105" t="s">
        <v>17</v>
      </c>
      <c r="E70" s="105" t="s">
        <v>17</v>
      </c>
      <c r="F70" s="105">
        <v>3</v>
      </c>
      <c r="G70" s="118">
        <f>ROUND(טבלה13[[#This Row],[מחיר]]/טבלה13[[#This Row],[מטרm²]],0)</f>
        <v>1603</v>
      </c>
      <c r="H70" s="118">
        <v>93000</v>
      </c>
      <c r="I70" s="105">
        <v>58</v>
      </c>
      <c r="J70" s="105" t="s">
        <v>114</v>
      </c>
      <c r="K70" s="106">
        <v>0</v>
      </c>
      <c r="L70" s="107">
        <v>44014</v>
      </c>
      <c r="M70" s="107">
        <v>44117</v>
      </c>
      <c r="N70" s="150">
        <v>93000</v>
      </c>
    </row>
    <row r="71" spans="1:14">
      <c r="A71" s="135" t="s">
        <v>115</v>
      </c>
      <c r="B71" s="105" t="s">
        <v>17</v>
      </c>
      <c r="C71" s="105" t="s">
        <v>17</v>
      </c>
      <c r="D71" s="105" t="s">
        <v>17</v>
      </c>
      <c r="E71" s="105" t="s">
        <v>17</v>
      </c>
      <c r="F71" s="105">
        <v>3</v>
      </c>
      <c r="G71" s="118">
        <f>ROUND(טבלה13[[#This Row],[מחיר]]/טבלה13[[#This Row],[מטרm²]],0)</f>
        <v>1603</v>
      </c>
      <c r="H71" s="118">
        <v>93000</v>
      </c>
      <c r="I71" s="105">
        <v>58</v>
      </c>
      <c r="J71" s="105" t="s">
        <v>114</v>
      </c>
      <c r="K71" s="121">
        <v>0</v>
      </c>
      <c r="L71" s="107">
        <v>44014</v>
      </c>
      <c r="M71" s="107">
        <v>44117</v>
      </c>
      <c r="N71" s="150">
        <v>93000</v>
      </c>
    </row>
    <row r="72" spans="1:14">
      <c r="A72" s="135" t="s">
        <v>116</v>
      </c>
      <c r="B72" s="105" t="s">
        <v>18</v>
      </c>
      <c r="C72" s="105" t="s">
        <v>17</v>
      </c>
      <c r="D72" s="105" t="s">
        <v>18</v>
      </c>
      <c r="E72" s="105" t="s">
        <v>17</v>
      </c>
      <c r="F72" s="105">
        <v>1</v>
      </c>
      <c r="G72" s="118">
        <f>ROUND(טבלה13[[#This Row],[מחיר]]/טבלה13[[#This Row],[מטרm²]],0)</f>
        <v>2288</v>
      </c>
      <c r="H72" s="118">
        <v>135000</v>
      </c>
      <c r="I72" s="105">
        <v>59</v>
      </c>
      <c r="J72" s="105" t="s">
        <v>117</v>
      </c>
      <c r="K72" s="106">
        <v>0</v>
      </c>
      <c r="L72" s="107">
        <v>44013</v>
      </c>
      <c r="M72" s="107">
        <v>44049</v>
      </c>
      <c r="N72" s="150">
        <v>135000</v>
      </c>
    </row>
    <row r="73" spans="1:14">
      <c r="A73" s="137" t="s">
        <v>118</v>
      </c>
      <c r="B73" s="105" t="s">
        <v>18</v>
      </c>
      <c r="C73" s="105" t="s">
        <v>18</v>
      </c>
      <c r="D73" s="105" t="s">
        <v>18</v>
      </c>
      <c r="E73" s="105" t="s">
        <v>18</v>
      </c>
      <c r="F73" s="105">
        <v>3</v>
      </c>
      <c r="G73" s="118">
        <f>ROUND(טבלה13[[#This Row],[מחיר]]/טבלה13[[#This Row],[מטרm²]],0)</f>
        <v>1217</v>
      </c>
      <c r="H73" s="118">
        <v>73000</v>
      </c>
      <c r="I73" s="105">
        <v>60</v>
      </c>
      <c r="J73" s="105" t="s">
        <v>119</v>
      </c>
      <c r="K73" s="106">
        <v>0</v>
      </c>
      <c r="L73" s="107">
        <v>43987</v>
      </c>
      <c r="M73" s="107">
        <v>44112</v>
      </c>
      <c r="N73" s="150">
        <v>68000</v>
      </c>
    </row>
    <row r="74" spans="1:14">
      <c r="A74" s="135" t="s">
        <v>118</v>
      </c>
      <c r="B74" s="105" t="s">
        <v>18</v>
      </c>
      <c r="C74" s="105" t="s">
        <v>120</v>
      </c>
      <c r="D74" s="105" t="s">
        <v>17</v>
      </c>
      <c r="E74" s="105" t="s">
        <v>18</v>
      </c>
      <c r="F74" s="105">
        <v>3</v>
      </c>
      <c r="G74" s="118">
        <f>ROUND(טבלה13[[#This Row],[מחיר]]/טבלה13[[#This Row],[מטרm²]],0)</f>
        <v>1217</v>
      </c>
      <c r="H74" s="118">
        <v>73000</v>
      </c>
      <c r="I74" s="105">
        <v>60</v>
      </c>
      <c r="J74" s="105" t="s">
        <v>121</v>
      </c>
      <c r="K74" s="106">
        <v>0</v>
      </c>
      <c r="L74" s="107">
        <v>43987</v>
      </c>
      <c r="M74" s="107">
        <v>44112</v>
      </c>
      <c r="N74" s="150">
        <v>68000</v>
      </c>
    </row>
    <row r="75" spans="1:14">
      <c r="A75" s="135" t="s">
        <v>122</v>
      </c>
      <c r="B75" s="105" t="s">
        <v>18</v>
      </c>
      <c r="C75" s="105" t="s">
        <v>18</v>
      </c>
      <c r="D75" s="105" t="s">
        <v>17</v>
      </c>
      <c r="E75" s="105" t="s">
        <v>17</v>
      </c>
      <c r="F75" s="105">
        <v>7</v>
      </c>
      <c r="G75" s="118">
        <f>ROUND(טבלה13[[#This Row],[מחיר]]/טבלה13[[#This Row],[מטרm²]],0)</f>
        <v>1281</v>
      </c>
      <c r="H75" s="118">
        <v>82000</v>
      </c>
      <c r="I75" s="105">
        <v>64</v>
      </c>
      <c r="J75" s="105" t="s">
        <v>55</v>
      </c>
      <c r="K75" s="106">
        <v>0</v>
      </c>
      <c r="L75" s="107">
        <v>44011</v>
      </c>
      <c r="M75" s="105"/>
      <c r="N75" s="150"/>
    </row>
    <row r="76" spans="1:14">
      <c r="A76" s="135" t="s">
        <v>123</v>
      </c>
      <c r="B76" s="105" t="s">
        <v>17</v>
      </c>
      <c r="C76" s="105" t="s">
        <v>18</v>
      </c>
      <c r="D76" s="105" t="s">
        <v>17</v>
      </c>
      <c r="E76" s="105" t="s">
        <v>17</v>
      </c>
      <c r="F76" s="105">
        <v>6</v>
      </c>
      <c r="G76" s="118">
        <f>ROUND(טבלה13[[#This Row],[מחיר]]/טבלה13[[#This Row],[מטרm²]],0)</f>
        <v>1493</v>
      </c>
      <c r="H76" s="118">
        <v>100000</v>
      </c>
      <c r="I76" s="105">
        <v>67</v>
      </c>
      <c r="J76" s="105" t="s">
        <v>124</v>
      </c>
      <c r="K76" s="106">
        <v>0</v>
      </c>
      <c r="L76" s="107">
        <v>44004</v>
      </c>
      <c r="M76" s="105"/>
      <c r="N76" s="150"/>
    </row>
    <row r="77" spans="1:14">
      <c r="A77" s="135" t="s">
        <v>125</v>
      </c>
      <c r="B77" s="105" t="s">
        <v>17</v>
      </c>
      <c r="C77" s="105" t="s">
        <v>126</v>
      </c>
      <c r="D77" s="105" t="s">
        <v>18</v>
      </c>
      <c r="E77" s="105" t="s">
        <v>17</v>
      </c>
      <c r="F77" s="105">
        <v>2</v>
      </c>
      <c r="G77" s="118">
        <f>ROUND(טבלה13[[#This Row],[מחיר]]/טבלה13[[#This Row],[מטרm²]],0)</f>
        <v>1397</v>
      </c>
      <c r="H77" s="118">
        <v>95000</v>
      </c>
      <c r="I77" s="105">
        <v>68</v>
      </c>
      <c r="J77" s="105" t="s">
        <v>127</v>
      </c>
      <c r="K77" s="106">
        <v>0</v>
      </c>
      <c r="L77" s="107">
        <v>43824</v>
      </c>
      <c r="M77" s="105"/>
      <c r="N77" s="150"/>
    </row>
    <row r="78" spans="1:14">
      <c r="A78" s="135" t="s">
        <v>128</v>
      </c>
      <c r="B78" s="105" t="s">
        <v>18</v>
      </c>
      <c r="C78" s="105" t="s">
        <v>120</v>
      </c>
      <c r="D78" s="105" t="s">
        <v>17</v>
      </c>
      <c r="E78" s="105" t="s">
        <v>17</v>
      </c>
      <c r="F78" s="105">
        <v>4</v>
      </c>
      <c r="G78" s="118">
        <f>ROUND(טבלה13[[#This Row],[מחיר]]/טבלה13[[#This Row],[מטרm²]],0)</f>
        <v>1838</v>
      </c>
      <c r="H78" s="118">
        <v>125000</v>
      </c>
      <c r="I78" s="105">
        <v>68</v>
      </c>
      <c r="J78" s="105" t="s">
        <v>129</v>
      </c>
      <c r="K78" s="106">
        <v>0</v>
      </c>
      <c r="L78" s="107">
        <v>44009</v>
      </c>
      <c r="M78" s="107">
        <v>44086</v>
      </c>
      <c r="N78" s="150">
        <v>125000</v>
      </c>
    </row>
    <row r="79" spans="1:14" ht="18.75" customHeight="1">
      <c r="A79" s="138" t="s">
        <v>130</v>
      </c>
      <c r="B79" s="119" t="s">
        <v>18</v>
      </c>
      <c r="C79" s="119" t="s">
        <v>17</v>
      </c>
      <c r="D79" s="119" t="s">
        <v>17</v>
      </c>
      <c r="E79" s="119" t="s">
        <v>17</v>
      </c>
      <c r="F79" s="119">
        <v>6</v>
      </c>
      <c r="G79" s="109">
        <v>2018</v>
      </c>
      <c r="H79" s="109">
        <v>115000</v>
      </c>
      <c r="I79" s="119">
        <v>57</v>
      </c>
      <c r="J79" s="108" t="s">
        <v>131</v>
      </c>
      <c r="K79" s="108"/>
      <c r="L79" s="122">
        <v>44104</v>
      </c>
      <c r="M79" s="105"/>
      <c r="N79" s="151"/>
    </row>
    <row r="80" spans="1:14" customFormat="1" ht="15">
      <c r="A80" s="138" t="s">
        <v>132</v>
      </c>
      <c r="B80" s="119" t="s">
        <v>18</v>
      </c>
      <c r="C80" s="119" t="s">
        <v>17</v>
      </c>
      <c r="D80" s="119" t="s">
        <v>17</v>
      </c>
      <c r="E80" s="119" t="s">
        <v>18</v>
      </c>
      <c r="F80" s="119">
        <v>3</v>
      </c>
      <c r="G80" s="109">
        <v>1133</v>
      </c>
      <c r="H80" s="109">
        <v>68000</v>
      </c>
      <c r="I80" s="119">
        <v>60</v>
      </c>
      <c r="J80" s="123" t="s">
        <v>133</v>
      </c>
      <c r="K80" s="108"/>
      <c r="L80" s="122">
        <v>44112</v>
      </c>
      <c r="M80" s="108"/>
      <c r="N80" s="139"/>
    </row>
    <row r="81" spans="1:14" customFormat="1">
      <c r="A81" s="138" t="s">
        <v>132</v>
      </c>
      <c r="B81" s="119" t="s">
        <v>18</v>
      </c>
      <c r="C81" s="119" t="s">
        <v>17</v>
      </c>
      <c r="D81" s="119" t="s">
        <v>17</v>
      </c>
      <c r="E81" s="119" t="s">
        <v>18</v>
      </c>
      <c r="F81" s="119">
        <v>3</v>
      </c>
      <c r="G81" s="109">
        <v>1133</v>
      </c>
      <c r="H81" s="109">
        <v>68000</v>
      </c>
      <c r="I81" s="119">
        <v>60</v>
      </c>
      <c r="J81" s="108" t="s">
        <v>134</v>
      </c>
      <c r="K81" s="109">
        <v>10</v>
      </c>
      <c r="L81" s="122">
        <v>44112</v>
      </c>
      <c r="M81" s="108"/>
      <c r="N81" s="139"/>
    </row>
    <row r="82" spans="1:14" customFormat="1">
      <c r="A82" s="138" t="s">
        <v>135</v>
      </c>
      <c r="B82" s="119" t="s">
        <v>18</v>
      </c>
      <c r="C82" s="119" t="s">
        <v>17</v>
      </c>
      <c r="D82" s="119" t="s">
        <v>17</v>
      </c>
      <c r="E82" s="119" t="s">
        <v>17</v>
      </c>
      <c r="F82" s="119">
        <v>4</v>
      </c>
      <c r="G82" s="109">
        <v>1838</v>
      </c>
      <c r="H82" s="109">
        <v>125000</v>
      </c>
      <c r="I82" s="119">
        <v>68</v>
      </c>
      <c r="J82" s="108" t="s">
        <v>136</v>
      </c>
      <c r="K82" s="108"/>
      <c r="L82" s="122">
        <v>44086</v>
      </c>
      <c r="M82" s="108"/>
      <c r="N82" s="139"/>
    </row>
    <row r="83" spans="1:14">
      <c r="A83" s="152"/>
      <c r="N83" s="147"/>
    </row>
    <row r="84" spans="1:14">
      <c r="A84" s="152"/>
      <c r="N84" s="147"/>
    </row>
    <row r="85" spans="1:14">
      <c r="A85" s="152"/>
      <c r="N85" s="147"/>
    </row>
    <row r="86" spans="1:14">
      <c r="A86" s="140"/>
      <c r="G86" s="48"/>
      <c r="H86" s="48"/>
      <c r="K86" s="21"/>
      <c r="L86" s="22"/>
      <c r="M86" s="22"/>
      <c r="N86" s="153"/>
    </row>
    <row r="87" spans="1:14">
      <c r="A87" s="146"/>
      <c r="G87" s="21"/>
      <c r="H87" s="21"/>
      <c r="K87" s="21"/>
      <c r="L87" s="22"/>
      <c r="N87" s="153"/>
    </row>
    <row r="88" spans="1:14" ht="20.25">
      <c r="A88" s="140"/>
      <c r="G88" s="92" t="s">
        <v>137</v>
      </c>
      <c r="H88" s="21"/>
      <c r="K88" s="21"/>
      <c r="L88" s="22"/>
      <c r="N88" s="153"/>
    </row>
    <row r="89" spans="1:14">
      <c r="A89" s="146"/>
      <c r="G89" s="154">
        <f>AVERAGE(G91:G97,G99:G99)</f>
        <v>1614.5</v>
      </c>
      <c r="H89" s="154" t="e">
        <f>AVERAGE(H91,#REF!,H93:H97,H99:H99)</f>
        <v>#REF!</v>
      </c>
      <c r="K89" s="21"/>
      <c r="L89" s="22"/>
      <c r="N89" s="153"/>
    </row>
    <row r="90" spans="1:14" ht="36">
      <c r="A90" s="148" t="s">
        <v>2</v>
      </c>
      <c r="B90" s="120" t="s">
        <v>3</v>
      </c>
      <c r="C90" s="120" t="s">
        <v>4</v>
      </c>
      <c r="D90" s="120" t="s">
        <v>5</v>
      </c>
      <c r="E90" s="120" t="s">
        <v>6</v>
      </c>
      <c r="F90" s="120" t="s">
        <v>7</v>
      </c>
      <c r="G90" s="120" t="s">
        <v>8</v>
      </c>
      <c r="H90" s="120" t="s">
        <v>9</v>
      </c>
      <c r="I90" s="120" t="s">
        <v>10</v>
      </c>
      <c r="J90" s="120" t="s">
        <v>11</v>
      </c>
      <c r="K90" s="120" t="s">
        <v>12</v>
      </c>
      <c r="L90" s="120" t="s">
        <v>13</v>
      </c>
      <c r="M90" s="104" t="s">
        <v>14</v>
      </c>
      <c r="N90" s="149" t="s">
        <v>15</v>
      </c>
    </row>
    <row r="91" spans="1:14">
      <c r="A91" s="135" t="s">
        <v>138</v>
      </c>
      <c r="B91" s="105" t="s">
        <v>17</v>
      </c>
      <c r="C91" s="105" t="s">
        <v>17</v>
      </c>
      <c r="D91" s="105" t="s">
        <v>18</v>
      </c>
      <c r="E91" s="105" t="s">
        <v>17</v>
      </c>
      <c r="F91" s="105">
        <v>2</v>
      </c>
      <c r="G91" s="118">
        <f>ROUND(טבלה13[[#This Row],[מחיר]]/טבלה13[[#This Row],[מטרm²]],0)</f>
        <v>2055</v>
      </c>
      <c r="H91" s="118">
        <v>150000</v>
      </c>
      <c r="I91" s="105">
        <v>73</v>
      </c>
      <c r="J91" s="105" t="s">
        <v>139</v>
      </c>
      <c r="K91" s="106">
        <v>0</v>
      </c>
      <c r="L91" s="107">
        <v>43851</v>
      </c>
      <c r="M91" s="107">
        <v>43842</v>
      </c>
      <c r="N91" s="150">
        <v>150000</v>
      </c>
    </row>
    <row r="92" spans="1:14">
      <c r="A92" s="135" t="s">
        <v>140</v>
      </c>
      <c r="B92" s="105" t="s">
        <v>17</v>
      </c>
      <c r="C92" s="105" t="s">
        <v>126</v>
      </c>
      <c r="D92" s="105" t="s">
        <v>17</v>
      </c>
      <c r="E92" s="105" t="s">
        <v>17</v>
      </c>
      <c r="F92" s="105">
        <v>2</v>
      </c>
      <c r="G92" s="118">
        <f>ROUND(טבלה13[[#This Row],[מחיר]]/טבלה13[[#This Row],[מטרm²]],0)</f>
        <v>2260</v>
      </c>
      <c r="H92" s="118">
        <v>165000</v>
      </c>
      <c r="I92" s="105">
        <v>73</v>
      </c>
      <c r="J92" s="105" t="s">
        <v>141</v>
      </c>
      <c r="K92" s="106">
        <v>15</v>
      </c>
      <c r="L92" s="107">
        <v>44043</v>
      </c>
      <c r="M92" s="107">
        <v>44043</v>
      </c>
      <c r="N92" s="150">
        <v>150000</v>
      </c>
    </row>
    <row r="93" spans="1:14">
      <c r="A93" s="135" t="s">
        <v>142</v>
      </c>
      <c r="B93" s="105" t="s">
        <v>18</v>
      </c>
      <c r="C93" s="105" t="s">
        <v>18</v>
      </c>
      <c r="D93" s="105" t="s">
        <v>17</v>
      </c>
      <c r="E93" s="105" t="s">
        <v>17</v>
      </c>
      <c r="F93" s="105">
        <v>2</v>
      </c>
      <c r="G93" s="118">
        <f>ROUND(טבלה13[[#This Row],[מחיר]]/טבלה13[[#This Row],[מטרm²]],0)</f>
        <v>1284</v>
      </c>
      <c r="H93" s="118">
        <v>95000</v>
      </c>
      <c r="I93" s="105">
        <v>74</v>
      </c>
      <c r="J93" s="105" t="s">
        <v>143</v>
      </c>
      <c r="K93" s="106">
        <v>20</v>
      </c>
      <c r="L93" s="107">
        <v>43984</v>
      </c>
      <c r="M93" s="105"/>
      <c r="N93" s="150"/>
    </row>
    <row r="94" spans="1:14">
      <c r="A94" s="135" t="s">
        <v>144</v>
      </c>
      <c r="B94" s="105" t="s">
        <v>17</v>
      </c>
      <c r="C94" s="105" t="s">
        <v>18</v>
      </c>
      <c r="D94" s="105" t="s">
        <v>17</v>
      </c>
      <c r="E94" s="105" t="s">
        <v>17</v>
      </c>
      <c r="F94" s="105">
        <v>5</v>
      </c>
      <c r="G94" s="118">
        <f>ROUND(טבלה13[[#This Row],[מחיר]]/טבלה13[[#This Row],[מטרm²]],0)</f>
        <v>1600</v>
      </c>
      <c r="H94" s="118">
        <v>120000</v>
      </c>
      <c r="I94" s="105">
        <v>75</v>
      </c>
      <c r="J94" s="105" t="s">
        <v>145</v>
      </c>
      <c r="K94" s="106">
        <v>13</v>
      </c>
      <c r="L94" s="107">
        <v>44051</v>
      </c>
      <c r="M94" s="107">
        <v>44116</v>
      </c>
      <c r="N94" s="150">
        <v>120000</v>
      </c>
    </row>
    <row r="95" spans="1:14">
      <c r="A95" s="135" t="s">
        <v>146</v>
      </c>
      <c r="B95" s="105" t="s">
        <v>18</v>
      </c>
      <c r="C95" s="105" t="s">
        <v>18</v>
      </c>
      <c r="D95" s="105" t="s">
        <v>18</v>
      </c>
      <c r="E95" s="105" t="s">
        <v>17</v>
      </c>
      <c r="F95" s="105">
        <v>4</v>
      </c>
      <c r="G95" s="118">
        <f>ROUND(טבלה13[[#This Row],[מחיר]]/טבלה13[[#This Row],[מטרm²]],0)</f>
        <v>1293</v>
      </c>
      <c r="H95" s="118">
        <v>97000</v>
      </c>
      <c r="I95" s="105">
        <v>75</v>
      </c>
      <c r="J95" s="105" t="s">
        <v>147</v>
      </c>
      <c r="K95" s="106">
        <v>0</v>
      </c>
      <c r="L95" s="107">
        <v>44041</v>
      </c>
      <c r="M95" s="107">
        <v>44116</v>
      </c>
      <c r="N95" s="150">
        <v>97000</v>
      </c>
    </row>
    <row r="96" spans="1:14">
      <c r="A96" s="135" t="s">
        <v>148</v>
      </c>
      <c r="B96" s="105" t="s">
        <v>18</v>
      </c>
      <c r="C96" s="105" t="s">
        <v>18</v>
      </c>
      <c r="D96" s="105" t="s">
        <v>18</v>
      </c>
      <c r="E96" s="105" t="s">
        <v>18</v>
      </c>
      <c r="F96" s="105">
        <v>3</v>
      </c>
      <c r="G96" s="118">
        <f>ROUND(טבלה13[[#This Row],[מחיר]]/טבלה13[[#This Row],[מטרm²]],0)</f>
        <v>1193</v>
      </c>
      <c r="H96" s="118">
        <v>99000</v>
      </c>
      <c r="I96" s="105">
        <v>83</v>
      </c>
      <c r="J96" s="105" t="s">
        <v>149</v>
      </c>
      <c r="K96" s="106">
        <v>0</v>
      </c>
      <c r="L96" s="107">
        <v>43874</v>
      </c>
      <c r="M96" s="107">
        <v>44084</v>
      </c>
      <c r="N96" s="150">
        <v>99000</v>
      </c>
    </row>
    <row r="97" spans="1:14">
      <c r="A97" s="135" t="s">
        <v>150</v>
      </c>
      <c r="B97" s="105" t="s">
        <v>17</v>
      </c>
      <c r="C97" s="105" t="s">
        <v>17</v>
      </c>
      <c r="D97" s="105" t="s">
        <v>17</v>
      </c>
      <c r="E97" s="105" t="s">
        <v>17</v>
      </c>
      <c r="F97" s="105">
        <v>7</v>
      </c>
      <c r="G97" s="118">
        <f>ROUND(טבלה13[[#This Row],[מחיר]]/טבלה13[[#This Row],[מטרm²]],0)</f>
        <v>2176</v>
      </c>
      <c r="H97" s="118">
        <v>185000</v>
      </c>
      <c r="I97" s="105">
        <v>85</v>
      </c>
      <c r="J97" s="105" t="s">
        <v>151</v>
      </c>
      <c r="K97" s="121">
        <v>1</v>
      </c>
      <c r="L97" s="107">
        <v>44013</v>
      </c>
      <c r="M97" s="105"/>
      <c r="N97" s="150"/>
    </row>
    <row r="98" spans="1:14">
      <c r="A98" s="135" t="s">
        <v>152</v>
      </c>
      <c r="B98" s="105" t="s">
        <v>17</v>
      </c>
      <c r="C98" s="105" t="s">
        <v>18</v>
      </c>
      <c r="D98" s="105" t="s">
        <v>17</v>
      </c>
      <c r="E98" s="105"/>
      <c r="F98" s="105" t="s">
        <v>59</v>
      </c>
      <c r="G98" s="118">
        <f>ROUND(טבלה13[[#This Row],[מחיר]]/טבלה13[[#This Row],[מטרm²]],0)</f>
        <v>882</v>
      </c>
      <c r="H98" s="118">
        <v>75000</v>
      </c>
      <c r="I98" s="105">
        <v>85</v>
      </c>
      <c r="J98" s="105" t="s">
        <v>153</v>
      </c>
      <c r="K98" s="106">
        <v>0</v>
      </c>
      <c r="L98" s="107">
        <v>43943</v>
      </c>
      <c r="M98" s="105"/>
      <c r="N98" s="150"/>
    </row>
    <row r="99" spans="1:14">
      <c r="A99" s="135" t="s">
        <v>154</v>
      </c>
      <c r="B99" s="105" t="s">
        <v>17</v>
      </c>
      <c r="C99" s="105" t="s">
        <v>17</v>
      </c>
      <c r="D99" s="105" t="s">
        <v>18</v>
      </c>
      <c r="E99" s="105" t="s">
        <v>17</v>
      </c>
      <c r="F99" s="105">
        <v>8</v>
      </c>
      <c r="G99" s="118">
        <f>ROUND(טבלה13[[#This Row],[מחיר]]/טבלה13[[#This Row],[מטרm²]],0)</f>
        <v>1055</v>
      </c>
      <c r="H99" s="118">
        <v>115000</v>
      </c>
      <c r="I99" s="105">
        <v>109</v>
      </c>
      <c r="J99" s="105" t="s">
        <v>155</v>
      </c>
      <c r="K99" s="106">
        <v>0</v>
      </c>
      <c r="L99" s="107">
        <v>43902</v>
      </c>
      <c r="M99" s="105"/>
      <c r="N99" s="150"/>
    </row>
    <row r="100" spans="1:14" customFormat="1">
      <c r="A100" s="138" t="s">
        <v>156</v>
      </c>
      <c r="B100" s="119" t="s">
        <v>18</v>
      </c>
      <c r="C100" s="119" t="s">
        <v>18</v>
      </c>
      <c r="D100" s="119" t="s">
        <v>18</v>
      </c>
      <c r="E100" s="119" t="s">
        <v>17</v>
      </c>
      <c r="F100" s="119">
        <v>4</v>
      </c>
      <c r="G100" s="109">
        <v>1293</v>
      </c>
      <c r="H100" s="109">
        <v>97000</v>
      </c>
      <c r="I100" s="119">
        <v>75</v>
      </c>
      <c r="J100" s="108" t="s">
        <v>105</v>
      </c>
      <c r="K100" s="108"/>
      <c r="L100" s="122">
        <v>44116</v>
      </c>
      <c r="M100" s="108"/>
      <c r="N100" s="139"/>
    </row>
    <row r="101" spans="1:14" customFormat="1">
      <c r="A101" s="138" t="s">
        <v>157</v>
      </c>
      <c r="B101" s="119" t="s">
        <v>17</v>
      </c>
      <c r="C101" s="119" t="s">
        <v>17</v>
      </c>
      <c r="D101" s="119" t="s">
        <v>17</v>
      </c>
      <c r="E101" s="119" t="s">
        <v>17</v>
      </c>
      <c r="F101" s="119">
        <v>1</v>
      </c>
      <c r="G101" s="109">
        <v>1818</v>
      </c>
      <c r="H101" s="109">
        <v>140000</v>
      </c>
      <c r="I101" s="119">
        <v>77</v>
      </c>
      <c r="J101" s="108" t="s">
        <v>158</v>
      </c>
      <c r="K101" s="108"/>
      <c r="L101" s="122">
        <v>44114</v>
      </c>
      <c r="M101" s="108"/>
      <c r="N101" s="139"/>
    </row>
    <row r="102" spans="1:14" customFormat="1">
      <c r="A102" s="138" t="s">
        <v>159</v>
      </c>
      <c r="B102" s="119" t="s">
        <v>18</v>
      </c>
      <c r="C102" s="119" t="s">
        <v>17</v>
      </c>
      <c r="D102" s="119" t="s">
        <v>18</v>
      </c>
      <c r="E102" s="119" t="s">
        <v>17</v>
      </c>
      <c r="F102" s="119">
        <v>2</v>
      </c>
      <c r="G102" s="109">
        <v>1688</v>
      </c>
      <c r="H102" s="109">
        <v>135000</v>
      </c>
      <c r="I102" s="119">
        <v>80</v>
      </c>
      <c r="J102" s="108" t="s">
        <v>160</v>
      </c>
      <c r="K102" s="108"/>
      <c r="L102" s="122">
        <v>44116</v>
      </c>
      <c r="M102" s="108"/>
      <c r="N102" s="139"/>
    </row>
    <row r="103" spans="1:14">
      <c r="A103" s="140"/>
      <c r="G103" s="21"/>
      <c r="H103" s="21"/>
      <c r="K103" s="21"/>
      <c r="L103" s="22"/>
      <c r="N103" s="153"/>
    </row>
    <row r="104" spans="1:14">
      <c r="A104" s="140"/>
      <c r="G104" s="21"/>
      <c r="H104" s="21"/>
      <c r="K104" s="21"/>
      <c r="L104" s="22"/>
      <c r="N104" s="153"/>
    </row>
    <row r="105" spans="1:14">
      <c r="A105" s="140"/>
      <c r="G105" s="21"/>
      <c r="H105" s="21"/>
      <c r="K105" s="21"/>
      <c r="L105" s="22"/>
      <c r="N105" s="153"/>
    </row>
    <row r="106" spans="1:14">
      <c r="A106" s="140"/>
      <c r="G106" s="21"/>
      <c r="H106" s="21"/>
      <c r="K106" s="21"/>
      <c r="L106" s="22"/>
      <c r="N106" s="153"/>
    </row>
    <row r="107" spans="1:14">
      <c r="A107" s="140"/>
      <c r="N107" s="147"/>
    </row>
    <row r="108" spans="1:14" ht="15" customHeight="1" thickBot="1">
      <c r="A108" s="140"/>
      <c r="N108" s="147"/>
    </row>
    <row r="109" spans="1:14" ht="15" hidden="1" customHeight="1">
      <c r="A109" s="155"/>
      <c r="N109" s="147"/>
    </row>
    <row r="110" spans="1:14" ht="18.75" hidden="1" customHeight="1">
      <c r="A110" s="155"/>
      <c r="N110" s="147"/>
    </row>
    <row r="111" spans="1:14" s="40" customFormat="1" ht="27" customHeight="1" thickBot="1">
      <c r="A111" s="156"/>
      <c r="F111" s="126" t="s">
        <v>161</v>
      </c>
      <c r="G111" s="3"/>
      <c r="M111" s="3"/>
      <c r="N111" s="147"/>
    </row>
    <row r="112" spans="1:14" ht="20.25" customHeight="1">
      <c r="A112" s="152"/>
      <c r="I112" s="3" t="s">
        <v>162</v>
      </c>
      <c r="N112" s="147"/>
    </row>
    <row r="113" spans="1:14" ht="21.75" customHeight="1">
      <c r="A113" s="152"/>
      <c r="F113" s="35" t="s">
        <v>1</v>
      </c>
      <c r="N113" s="147"/>
    </row>
    <row r="114" spans="1:14">
      <c r="A114" s="152"/>
      <c r="G114" s="154">
        <f>AVERAGE(G116:G121)</f>
        <v>488.33333333333331</v>
      </c>
      <c r="N114" s="147"/>
    </row>
    <row r="115" spans="1:14" ht="36">
      <c r="A115" s="157" t="s">
        <v>2</v>
      </c>
      <c r="B115" s="7" t="s">
        <v>4</v>
      </c>
      <c r="C115" s="7" t="s">
        <v>5</v>
      </c>
      <c r="D115" s="7" t="s">
        <v>6</v>
      </c>
      <c r="E115" s="7" t="s">
        <v>7</v>
      </c>
      <c r="F115" s="7" t="s">
        <v>8</v>
      </c>
      <c r="G115" s="7" t="s">
        <v>9</v>
      </c>
      <c r="H115" s="7" t="s">
        <v>10</v>
      </c>
      <c r="I115" s="8" t="s">
        <v>12</v>
      </c>
      <c r="J115" s="9" t="s">
        <v>11</v>
      </c>
      <c r="K115" s="23" t="s">
        <v>13</v>
      </c>
      <c r="L115" s="23" t="s">
        <v>14</v>
      </c>
      <c r="M115" s="23" t="s">
        <v>8</v>
      </c>
      <c r="N115" s="158" t="s">
        <v>163</v>
      </c>
    </row>
    <row r="116" spans="1:14">
      <c r="A116" s="159" t="s">
        <v>164</v>
      </c>
      <c r="B116" s="12" t="s">
        <v>120</v>
      </c>
      <c r="C116" s="12" t="s">
        <v>18</v>
      </c>
      <c r="D116" s="12" t="s">
        <v>17</v>
      </c>
      <c r="E116" s="12">
        <v>4</v>
      </c>
      <c r="F116" s="14">
        <f>G116/H116</f>
        <v>12.777777777777779</v>
      </c>
      <c r="G116" s="14">
        <v>460</v>
      </c>
      <c r="H116" s="3">
        <v>36</v>
      </c>
      <c r="I116" s="21">
        <v>10</v>
      </c>
      <c r="J116" s="13" t="s">
        <v>165</v>
      </c>
      <c r="K116" s="22">
        <v>44013</v>
      </c>
      <c r="L116" s="22">
        <v>44116</v>
      </c>
      <c r="M116" s="21">
        <v>13</v>
      </c>
      <c r="N116" s="153">
        <v>450</v>
      </c>
    </row>
    <row r="117" spans="1:14">
      <c r="A117" s="159" t="s">
        <v>166</v>
      </c>
      <c r="B117" s="12" t="s">
        <v>18</v>
      </c>
      <c r="C117" s="12" t="s">
        <v>18</v>
      </c>
      <c r="D117" s="12" t="s">
        <v>17</v>
      </c>
      <c r="E117" s="12">
        <v>3</v>
      </c>
      <c r="F117" s="14">
        <f t="shared" ref="F117:F121" si="0">G117/H117</f>
        <v>11.25</v>
      </c>
      <c r="G117" s="14">
        <v>450</v>
      </c>
      <c r="H117" s="3">
        <v>40</v>
      </c>
      <c r="I117" s="21">
        <v>0</v>
      </c>
      <c r="J117" s="13" t="s">
        <v>167</v>
      </c>
      <c r="K117" s="22">
        <v>43957</v>
      </c>
      <c r="M117" s="21"/>
      <c r="N117" s="153"/>
    </row>
    <row r="118" spans="1:14">
      <c r="A118" s="159" t="s">
        <v>168</v>
      </c>
      <c r="B118" s="12" t="s">
        <v>120</v>
      </c>
      <c r="C118" s="12" t="s">
        <v>17</v>
      </c>
      <c r="D118" s="12" t="s">
        <v>17</v>
      </c>
      <c r="E118" s="12">
        <v>2</v>
      </c>
      <c r="F118" s="14">
        <f t="shared" si="0"/>
        <v>12.857142857142858</v>
      </c>
      <c r="G118" s="14">
        <v>450</v>
      </c>
      <c r="H118" s="3">
        <v>35</v>
      </c>
      <c r="I118" s="21">
        <v>10</v>
      </c>
      <c r="J118" s="13" t="s">
        <v>55</v>
      </c>
      <c r="K118" s="22">
        <v>44050</v>
      </c>
      <c r="L118" s="22">
        <v>44115</v>
      </c>
      <c r="M118" s="21">
        <v>11</v>
      </c>
      <c r="N118" s="153">
        <v>400</v>
      </c>
    </row>
    <row r="119" spans="1:14">
      <c r="A119" s="159" t="s">
        <v>169</v>
      </c>
      <c r="B119" s="12" t="s">
        <v>17</v>
      </c>
      <c r="C119" s="12" t="s">
        <v>17</v>
      </c>
      <c r="D119" s="12" t="s">
        <v>17</v>
      </c>
      <c r="E119" s="12">
        <v>3</v>
      </c>
      <c r="F119" s="14">
        <f t="shared" si="0"/>
        <v>12</v>
      </c>
      <c r="G119" s="14">
        <v>420</v>
      </c>
      <c r="H119" s="3">
        <v>35</v>
      </c>
      <c r="I119" s="21">
        <v>0</v>
      </c>
      <c r="J119" s="13" t="s">
        <v>170</v>
      </c>
      <c r="K119" s="22">
        <v>44032</v>
      </c>
      <c r="L119" s="22">
        <v>44113</v>
      </c>
      <c r="M119" s="21">
        <v>12</v>
      </c>
      <c r="N119" s="153">
        <v>420</v>
      </c>
    </row>
    <row r="120" spans="1:14">
      <c r="A120" s="159" t="s">
        <v>171</v>
      </c>
      <c r="B120" s="12" t="s">
        <v>17</v>
      </c>
      <c r="C120" s="12" t="s">
        <v>18</v>
      </c>
      <c r="D120" s="12" t="s">
        <v>17</v>
      </c>
      <c r="E120" s="12">
        <v>3</v>
      </c>
      <c r="F120" s="14">
        <f t="shared" si="0"/>
        <v>13.235294117647058</v>
      </c>
      <c r="G120" s="14">
        <v>450</v>
      </c>
      <c r="H120" s="3">
        <v>34</v>
      </c>
      <c r="I120" s="21">
        <v>10</v>
      </c>
      <c r="J120" s="13" t="s">
        <v>55</v>
      </c>
      <c r="K120" s="22">
        <v>44049</v>
      </c>
      <c r="L120" s="22">
        <v>44112</v>
      </c>
      <c r="M120" s="21">
        <v>13</v>
      </c>
      <c r="N120" s="153">
        <v>450</v>
      </c>
    </row>
    <row r="121" spans="1:14" ht="15" customHeight="1">
      <c r="A121" s="159" t="s">
        <v>172</v>
      </c>
      <c r="B121" s="12" t="s">
        <v>17</v>
      </c>
      <c r="C121" s="12" t="s">
        <v>17</v>
      </c>
      <c r="D121" s="12" t="s">
        <v>17</v>
      </c>
      <c r="E121" s="12">
        <v>7</v>
      </c>
      <c r="F121" s="14">
        <f t="shared" si="0"/>
        <v>16.666666666666668</v>
      </c>
      <c r="G121" s="14">
        <v>700</v>
      </c>
      <c r="H121" s="3">
        <v>42</v>
      </c>
      <c r="I121" s="21">
        <v>10</v>
      </c>
      <c r="J121" t="s">
        <v>173</v>
      </c>
      <c r="K121" s="22">
        <v>43865</v>
      </c>
      <c r="M121" s="21"/>
      <c r="N121" s="153"/>
    </row>
    <row r="122" spans="1:14" customFormat="1">
      <c r="A122" s="160" t="s">
        <v>174</v>
      </c>
      <c r="B122" s="12" t="s">
        <v>17</v>
      </c>
      <c r="C122" s="12" t="s">
        <v>18</v>
      </c>
      <c r="D122" s="12" t="s">
        <v>18</v>
      </c>
      <c r="E122" s="12" t="s">
        <v>59</v>
      </c>
      <c r="F122" s="11">
        <v>18</v>
      </c>
      <c r="G122" s="11">
        <v>450</v>
      </c>
      <c r="H122" s="12">
        <v>25</v>
      </c>
      <c r="I122" s="11">
        <v>0</v>
      </c>
      <c r="J122" t="s">
        <v>175</v>
      </c>
      <c r="K122" s="161">
        <v>44117</v>
      </c>
      <c r="M122" s="11"/>
      <c r="N122" s="162"/>
    </row>
    <row r="123" spans="1:14" customFormat="1">
      <c r="A123" s="160" t="s">
        <v>176</v>
      </c>
      <c r="B123" s="12" t="s">
        <v>18</v>
      </c>
      <c r="C123" s="12" t="s">
        <v>17</v>
      </c>
      <c r="D123" s="12" t="s">
        <v>17</v>
      </c>
      <c r="E123" s="12">
        <v>1</v>
      </c>
      <c r="F123" s="11">
        <v>10</v>
      </c>
      <c r="G123" s="11">
        <v>280</v>
      </c>
      <c r="H123" s="12">
        <v>27</v>
      </c>
      <c r="I123" s="11">
        <v>10</v>
      </c>
      <c r="J123" t="s">
        <v>177</v>
      </c>
      <c r="K123" s="161">
        <v>44117</v>
      </c>
      <c r="M123" s="11"/>
      <c r="N123" s="162"/>
    </row>
    <row r="124" spans="1:14" customFormat="1">
      <c r="A124" s="160" t="s">
        <v>168</v>
      </c>
      <c r="B124" s="12" t="s">
        <v>17</v>
      </c>
      <c r="C124" s="12" t="s">
        <v>17</v>
      </c>
      <c r="D124" s="12" t="s">
        <v>17</v>
      </c>
      <c r="E124" s="12">
        <v>2</v>
      </c>
      <c r="F124" s="11">
        <v>11</v>
      </c>
      <c r="G124" s="11">
        <v>400</v>
      </c>
      <c r="H124" s="12">
        <v>35</v>
      </c>
      <c r="I124" s="11">
        <v>10</v>
      </c>
      <c r="J124" t="s">
        <v>178</v>
      </c>
      <c r="K124" s="161">
        <v>44115</v>
      </c>
      <c r="M124" s="11"/>
      <c r="N124" s="162"/>
    </row>
    <row r="125" spans="1:14" customFormat="1">
      <c r="A125" s="160" t="s">
        <v>179</v>
      </c>
      <c r="B125" s="12" t="s">
        <v>18</v>
      </c>
      <c r="C125" s="12" t="s">
        <v>17</v>
      </c>
      <c r="D125" s="12" t="s">
        <v>17</v>
      </c>
      <c r="E125" s="12">
        <v>1</v>
      </c>
      <c r="F125" s="11">
        <v>9</v>
      </c>
      <c r="G125" s="11">
        <v>350</v>
      </c>
      <c r="H125" s="12">
        <v>40</v>
      </c>
      <c r="I125" s="11">
        <v>0</v>
      </c>
      <c r="J125" t="s">
        <v>177</v>
      </c>
      <c r="K125" s="161">
        <v>44116</v>
      </c>
      <c r="M125" s="11"/>
      <c r="N125" s="162"/>
    </row>
    <row r="126" spans="1:14" customFormat="1">
      <c r="A126" s="160" t="s">
        <v>180</v>
      </c>
      <c r="B126" s="12" t="s">
        <v>17</v>
      </c>
      <c r="C126" s="12" t="s">
        <v>17</v>
      </c>
      <c r="D126" s="12" t="s">
        <v>18</v>
      </c>
      <c r="E126" s="12">
        <v>5</v>
      </c>
      <c r="F126" s="11">
        <v>13</v>
      </c>
      <c r="G126" s="11">
        <v>500</v>
      </c>
      <c r="H126" s="12">
        <v>40</v>
      </c>
      <c r="I126" s="11">
        <v>10</v>
      </c>
      <c r="J126" t="s">
        <v>181</v>
      </c>
      <c r="K126" s="161">
        <v>44116</v>
      </c>
      <c r="M126" s="11"/>
      <c r="N126" s="162"/>
    </row>
    <row r="127" spans="1:14" customFormat="1">
      <c r="A127" s="160" t="s">
        <v>182</v>
      </c>
      <c r="B127" s="12" t="s">
        <v>17</v>
      </c>
      <c r="C127" s="12" t="s">
        <v>17</v>
      </c>
      <c r="D127" s="12" t="s">
        <v>17</v>
      </c>
      <c r="E127" s="12">
        <v>3</v>
      </c>
      <c r="F127" s="11">
        <v>13</v>
      </c>
      <c r="G127" s="11">
        <v>500</v>
      </c>
      <c r="H127" s="12">
        <v>40</v>
      </c>
      <c r="I127" s="11">
        <v>0</v>
      </c>
      <c r="J127" t="s">
        <v>175</v>
      </c>
      <c r="K127" s="161">
        <v>44117</v>
      </c>
      <c r="M127" s="11"/>
      <c r="N127" s="162"/>
    </row>
    <row r="128" spans="1:14" customFormat="1">
      <c r="A128" s="160" t="s">
        <v>179</v>
      </c>
      <c r="B128" s="12" t="s">
        <v>18</v>
      </c>
      <c r="C128" s="12" t="s">
        <v>18</v>
      </c>
      <c r="D128" s="12" t="s">
        <v>17</v>
      </c>
      <c r="E128" s="12">
        <v>1</v>
      </c>
      <c r="F128" s="11">
        <v>9</v>
      </c>
      <c r="G128" s="11">
        <v>350</v>
      </c>
      <c r="H128" s="12">
        <v>40</v>
      </c>
      <c r="I128" s="11">
        <v>0</v>
      </c>
      <c r="J128" t="s">
        <v>183</v>
      </c>
      <c r="K128" s="161">
        <v>44116</v>
      </c>
      <c r="M128" s="11"/>
      <c r="N128" s="162"/>
    </row>
    <row r="129" spans="1:14" customFormat="1">
      <c r="A129" s="160" t="s">
        <v>184</v>
      </c>
      <c r="B129" s="12" t="s">
        <v>17</v>
      </c>
      <c r="C129" s="12" t="s">
        <v>17</v>
      </c>
      <c r="D129" s="12" t="s">
        <v>17</v>
      </c>
      <c r="E129" s="12">
        <v>6</v>
      </c>
      <c r="F129" s="11">
        <v>11</v>
      </c>
      <c r="G129" s="11">
        <v>450</v>
      </c>
      <c r="H129" s="12">
        <v>40</v>
      </c>
      <c r="I129" s="11">
        <v>10</v>
      </c>
      <c r="J129" t="s">
        <v>185</v>
      </c>
      <c r="K129" s="161">
        <v>44116</v>
      </c>
      <c r="M129" s="11"/>
      <c r="N129" s="162"/>
    </row>
    <row r="130" spans="1:14">
      <c r="A130" s="159" t="s">
        <v>186</v>
      </c>
      <c r="B130" s="12" t="s">
        <v>17</v>
      </c>
      <c r="C130" s="12" t="s">
        <v>18</v>
      </c>
      <c r="D130" s="12" t="s">
        <v>17</v>
      </c>
      <c r="E130" s="12">
        <v>4</v>
      </c>
      <c r="F130" s="14">
        <v>10</v>
      </c>
      <c r="G130" s="14">
        <v>400</v>
      </c>
      <c r="H130" s="3">
        <v>40</v>
      </c>
      <c r="I130" s="11">
        <v>0</v>
      </c>
      <c r="J130" s="11" t="s">
        <v>187</v>
      </c>
      <c r="K130" s="22">
        <v>44115</v>
      </c>
      <c r="M130" s="21"/>
      <c r="N130" s="153"/>
    </row>
    <row r="131" spans="1:14">
      <c r="A131" s="159" t="s">
        <v>188</v>
      </c>
      <c r="B131" s="12" t="s">
        <v>18</v>
      </c>
      <c r="C131" s="12" t="s">
        <v>17</v>
      </c>
      <c r="D131" s="12" t="s">
        <v>18</v>
      </c>
      <c r="E131" s="12">
        <v>2</v>
      </c>
      <c r="F131" s="14">
        <v>10</v>
      </c>
      <c r="G131" s="14">
        <v>390</v>
      </c>
      <c r="H131" s="3">
        <v>41</v>
      </c>
      <c r="I131" s="11">
        <v>1</v>
      </c>
      <c r="J131" s="11" t="s">
        <v>189</v>
      </c>
      <c r="K131" s="22" t="s">
        <v>190</v>
      </c>
      <c r="M131" s="21"/>
      <c r="N131" s="153"/>
    </row>
    <row r="132" spans="1:14">
      <c r="A132" s="159" t="s">
        <v>191</v>
      </c>
      <c r="B132" s="12" t="s">
        <v>17</v>
      </c>
      <c r="C132" s="12" t="s">
        <v>18</v>
      </c>
      <c r="D132" s="12" t="s">
        <v>17</v>
      </c>
      <c r="E132" s="12">
        <v>6</v>
      </c>
      <c r="F132" s="14">
        <v>11</v>
      </c>
      <c r="G132" s="14">
        <v>380</v>
      </c>
      <c r="H132" s="3">
        <v>35</v>
      </c>
      <c r="I132" s="11">
        <v>0</v>
      </c>
      <c r="J132" s="11" t="s">
        <v>28</v>
      </c>
      <c r="K132" s="22">
        <v>44117</v>
      </c>
      <c r="M132" s="21"/>
      <c r="N132" s="153"/>
    </row>
    <row r="133" spans="1:14">
      <c r="A133" s="159" t="s">
        <v>192</v>
      </c>
      <c r="B133" s="12" t="s">
        <v>18</v>
      </c>
      <c r="C133" s="12" t="s">
        <v>17</v>
      </c>
      <c r="D133" s="12" t="s">
        <v>17</v>
      </c>
      <c r="E133" s="12">
        <v>7</v>
      </c>
      <c r="F133" s="14">
        <v>11</v>
      </c>
      <c r="G133" s="14">
        <v>330</v>
      </c>
      <c r="H133" s="3">
        <v>30</v>
      </c>
      <c r="I133" s="11">
        <v>0</v>
      </c>
      <c r="J133" s="11" t="s">
        <v>193</v>
      </c>
      <c r="K133" s="22">
        <v>44117</v>
      </c>
      <c r="M133" s="21"/>
      <c r="N133" s="153"/>
    </row>
    <row r="134" spans="1:14">
      <c r="A134" s="159" t="s">
        <v>194</v>
      </c>
      <c r="B134" s="12" t="s">
        <v>18</v>
      </c>
      <c r="C134" s="12" t="s">
        <v>18</v>
      </c>
      <c r="D134" s="12" t="s">
        <v>17</v>
      </c>
      <c r="E134" s="12">
        <v>5</v>
      </c>
      <c r="F134" s="14">
        <v>10</v>
      </c>
      <c r="G134" s="14">
        <v>320</v>
      </c>
      <c r="H134" s="3">
        <v>35</v>
      </c>
      <c r="I134" s="11">
        <v>0</v>
      </c>
      <c r="J134" s="11" t="s">
        <v>195</v>
      </c>
      <c r="K134" s="22">
        <v>44078</v>
      </c>
      <c r="M134" s="21"/>
      <c r="N134" s="153"/>
    </row>
    <row r="135" spans="1:14">
      <c r="A135" s="159"/>
      <c r="B135" s="12"/>
      <c r="C135" s="12"/>
      <c r="D135" s="12"/>
      <c r="E135" s="12"/>
      <c r="F135" s="14"/>
      <c r="G135" s="14"/>
      <c r="I135"/>
      <c r="J135" s="11"/>
      <c r="K135" s="22"/>
      <c r="M135" s="21"/>
      <c r="N135" s="153"/>
    </row>
    <row r="136" spans="1:14">
      <c r="A136" s="159"/>
      <c r="B136" s="12"/>
      <c r="C136" s="12"/>
      <c r="D136" s="12"/>
      <c r="E136" s="12"/>
      <c r="F136" s="15"/>
      <c r="G136" s="15"/>
      <c r="I136"/>
      <c r="J136" s="11"/>
      <c r="K136" s="22"/>
      <c r="M136" s="21"/>
      <c r="N136" s="153"/>
    </row>
    <row r="137" spans="1:14">
      <c r="A137" s="159"/>
      <c r="B137" s="12"/>
      <c r="C137" s="12"/>
      <c r="D137" s="12"/>
      <c r="E137" s="12"/>
      <c r="F137" s="15"/>
      <c r="G137" s="15"/>
      <c r="I137"/>
      <c r="J137" s="11"/>
      <c r="K137" s="22"/>
      <c r="M137" s="21"/>
      <c r="N137" s="153"/>
    </row>
    <row r="138" spans="1:14" ht="18">
      <c r="A138" s="159"/>
      <c r="B138"/>
      <c r="C138"/>
      <c r="D138"/>
      <c r="E138"/>
      <c r="F138" s="66" t="s">
        <v>196</v>
      </c>
      <c r="G138" s="15"/>
      <c r="H138" s="14"/>
      <c r="J138" s="13"/>
      <c r="K138" s="14"/>
      <c r="L138" s="22"/>
      <c r="M138" s="21"/>
      <c r="N138" s="153"/>
    </row>
    <row r="139" spans="1:14">
      <c r="A139" s="159"/>
      <c r="B139"/>
      <c r="C139"/>
      <c r="D139"/>
      <c r="E139"/>
      <c r="G139" s="163">
        <f>AVERAGE(F141:F143)</f>
        <v>8.3333333333333339</v>
      </c>
      <c r="H139" s="164">
        <f>AVERAGE(G141:G143)</f>
        <v>416.66666666666669</v>
      </c>
      <c r="J139" s="13"/>
      <c r="K139" s="14"/>
      <c r="L139" s="22"/>
      <c r="N139" s="147"/>
    </row>
    <row r="140" spans="1:14" ht="36">
      <c r="A140" s="157" t="s">
        <v>2</v>
      </c>
      <c r="B140" s="7" t="s">
        <v>4</v>
      </c>
      <c r="C140" s="7" t="s">
        <v>5</v>
      </c>
      <c r="D140" s="7" t="s">
        <v>6</v>
      </c>
      <c r="E140" s="7" t="s">
        <v>7</v>
      </c>
      <c r="F140" s="7" t="s">
        <v>8</v>
      </c>
      <c r="G140" s="7" t="s">
        <v>9</v>
      </c>
      <c r="H140" s="7" t="s">
        <v>10</v>
      </c>
      <c r="I140" s="8" t="s">
        <v>12</v>
      </c>
      <c r="J140" s="9" t="s">
        <v>11</v>
      </c>
      <c r="K140" s="23" t="s">
        <v>13</v>
      </c>
      <c r="L140" s="23" t="s">
        <v>14</v>
      </c>
      <c r="M140" s="23" t="s">
        <v>8</v>
      </c>
      <c r="N140" s="158" t="s">
        <v>163</v>
      </c>
    </row>
    <row r="141" spans="1:14">
      <c r="A141" s="159" t="s">
        <v>197</v>
      </c>
      <c r="B141" s="12" t="s">
        <v>17</v>
      </c>
      <c r="C141" s="12" t="s">
        <v>17</v>
      </c>
      <c r="D141" s="12" t="s">
        <v>17</v>
      </c>
      <c r="E141" s="12">
        <v>1</v>
      </c>
      <c r="F141" s="14">
        <f t="shared" ref="F141:F143" si="1">G141/H141</f>
        <v>8</v>
      </c>
      <c r="G141" s="14">
        <v>400</v>
      </c>
      <c r="H141" s="3">
        <v>50</v>
      </c>
      <c r="I141" s="21">
        <v>5</v>
      </c>
      <c r="J141" s="13" t="s">
        <v>165</v>
      </c>
      <c r="K141" s="22">
        <v>44014</v>
      </c>
      <c r="L141" s="22">
        <v>44115</v>
      </c>
      <c r="M141" s="21">
        <v>8</v>
      </c>
      <c r="N141" s="153">
        <v>400</v>
      </c>
    </row>
    <row r="142" spans="1:14">
      <c r="A142" s="159" t="s">
        <v>197</v>
      </c>
      <c r="B142" s="12" t="s">
        <v>17</v>
      </c>
      <c r="C142" s="12" t="s">
        <v>17</v>
      </c>
      <c r="D142" s="12" t="s">
        <v>17</v>
      </c>
      <c r="E142" s="12">
        <v>1</v>
      </c>
      <c r="F142" s="14">
        <f t="shared" si="1"/>
        <v>8</v>
      </c>
      <c r="G142" s="14">
        <v>400</v>
      </c>
      <c r="H142" s="3">
        <v>50</v>
      </c>
      <c r="I142" s="21">
        <v>5</v>
      </c>
      <c r="J142" t="s">
        <v>165</v>
      </c>
      <c r="K142" s="22">
        <v>44014</v>
      </c>
      <c r="M142" s="21"/>
      <c r="N142" s="153"/>
    </row>
    <row r="143" spans="1:14">
      <c r="A143" s="159" t="s">
        <v>198</v>
      </c>
      <c r="B143" s="12" t="s">
        <v>18</v>
      </c>
      <c r="C143" s="12" t="s">
        <v>17</v>
      </c>
      <c r="D143" s="12" t="s">
        <v>17</v>
      </c>
      <c r="E143" s="12">
        <v>5</v>
      </c>
      <c r="F143" s="14">
        <f t="shared" si="1"/>
        <v>9</v>
      </c>
      <c r="G143" s="14">
        <v>450</v>
      </c>
      <c r="H143" s="3">
        <v>50</v>
      </c>
      <c r="I143" s="21">
        <v>20</v>
      </c>
      <c r="J143" t="s">
        <v>199</v>
      </c>
      <c r="K143" s="22">
        <v>44051</v>
      </c>
      <c r="L143" s="22">
        <v>44116</v>
      </c>
      <c r="M143" s="21">
        <v>8</v>
      </c>
      <c r="N143" s="153">
        <v>420</v>
      </c>
    </row>
    <row r="144" spans="1:14" customFormat="1">
      <c r="A144" s="160" t="s">
        <v>172</v>
      </c>
      <c r="B144" s="12" t="s">
        <v>17</v>
      </c>
      <c r="C144" s="12" t="s">
        <v>17</v>
      </c>
      <c r="D144" s="12" t="s">
        <v>17</v>
      </c>
      <c r="E144" s="12">
        <v>7</v>
      </c>
      <c r="F144" s="11">
        <v>17</v>
      </c>
      <c r="G144" s="11">
        <v>700</v>
      </c>
      <c r="H144" s="12">
        <v>42</v>
      </c>
      <c r="I144" s="11">
        <v>10</v>
      </c>
      <c r="J144" t="s">
        <v>200</v>
      </c>
      <c r="K144" s="161">
        <v>43865</v>
      </c>
      <c r="N144" s="165"/>
    </row>
    <row r="145" spans="1:14" customFormat="1">
      <c r="A145" s="160" t="s">
        <v>201</v>
      </c>
      <c r="B145" s="12" t="s">
        <v>17</v>
      </c>
      <c r="C145" s="12" t="s">
        <v>17</v>
      </c>
      <c r="D145" s="12" t="s">
        <v>17</v>
      </c>
      <c r="E145" s="12">
        <v>7</v>
      </c>
      <c r="F145" s="11">
        <v>10</v>
      </c>
      <c r="G145" s="11">
        <v>480</v>
      </c>
      <c r="H145" s="12">
        <v>49</v>
      </c>
      <c r="I145" s="11">
        <v>0</v>
      </c>
      <c r="J145" t="s">
        <v>202</v>
      </c>
      <c r="K145" s="161">
        <v>44117</v>
      </c>
      <c r="N145" s="165"/>
    </row>
    <row r="146" spans="1:14" customFormat="1">
      <c r="A146" s="160" t="s">
        <v>203</v>
      </c>
      <c r="B146" s="12" t="s">
        <v>17</v>
      </c>
      <c r="C146" s="12" t="s">
        <v>17</v>
      </c>
      <c r="D146" s="12" t="s">
        <v>17</v>
      </c>
      <c r="E146" s="12">
        <v>4</v>
      </c>
      <c r="F146" s="11">
        <v>10</v>
      </c>
      <c r="G146" s="11">
        <v>500</v>
      </c>
      <c r="H146" s="12">
        <v>50</v>
      </c>
      <c r="I146" s="11">
        <v>10</v>
      </c>
      <c r="J146" t="s">
        <v>204</v>
      </c>
      <c r="K146" s="161">
        <v>44116</v>
      </c>
      <c r="N146" s="165"/>
    </row>
    <row r="147" spans="1:14" customFormat="1">
      <c r="A147" s="160" t="s">
        <v>205</v>
      </c>
      <c r="B147" s="12" t="s">
        <v>18</v>
      </c>
      <c r="C147" s="12" t="s">
        <v>18</v>
      </c>
      <c r="D147" s="12" t="s">
        <v>17</v>
      </c>
      <c r="E147" s="12">
        <v>5</v>
      </c>
      <c r="F147" s="11">
        <v>9</v>
      </c>
      <c r="G147" s="11">
        <v>450</v>
      </c>
      <c r="H147" s="12">
        <v>51</v>
      </c>
      <c r="I147" s="11">
        <v>8</v>
      </c>
      <c r="J147" t="s">
        <v>183</v>
      </c>
      <c r="K147" s="161">
        <v>44116</v>
      </c>
      <c r="N147" s="165"/>
    </row>
    <row r="148" spans="1:14" customFormat="1">
      <c r="A148" s="160" t="s">
        <v>206</v>
      </c>
      <c r="B148" s="12" t="s">
        <v>18</v>
      </c>
      <c r="C148" s="12" t="s">
        <v>17</v>
      </c>
      <c r="D148" s="12" t="s">
        <v>17</v>
      </c>
      <c r="E148" s="12">
        <v>1</v>
      </c>
      <c r="F148" s="11">
        <v>7</v>
      </c>
      <c r="G148" s="11">
        <v>370</v>
      </c>
      <c r="H148" s="12">
        <v>54</v>
      </c>
      <c r="I148" s="11">
        <v>0</v>
      </c>
      <c r="J148" t="s">
        <v>207</v>
      </c>
      <c r="K148" s="161">
        <v>44116</v>
      </c>
      <c r="N148" s="165"/>
    </row>
    <row r="149" spans="1:14" customFormat="1">
      <c r="A149" s="160" t="s">
        <v>208</v>
      </c>
      <c r="B149" s="12" t="s">
        <v>17</v>
      </c>
      <c r="C149" s="12" t="s">
        <v>18</v>
      </c>
      <c r="D149" s="12" t="s">
        <v>17</v>
      </c>
      <c r="E149" s="12">
        <v>7</v>
      </c>
      <c r="F149" s="11">
        <v>11</v>
      </c>
      <c r="G149" s="11">
        <v>480</v>
      </c>
      <c r="H149" s="12">
        <v>45</v>
      </c>
      <c r="I149" s="11">
        <v>25</v>
      </c>
      <c r="J149" t="s">
        <v>189</v>
      </c>
      <c r="K149" s="161">
        <v>44116</v>
      </c>
      <c r="N149" s="165"/>
    </row>
    <row r="150" spans="1:14" customFormat="1">
      <c r="A150" s="160"/>
      <c r="B150" s="12"/>
      <c r="C150" s="12"/>
      <c r="D150" s="12"/>
      <c r="E150" s="12"/>
      <c r="F150" s="11"/>
      <c r="G150" s="11"/>
      <c r="H150" s="12"/>
      <c r="I150" s="11"/>
      <c r="K150" s="161"/>
      <c r="N150" s="165"/>
    </row>
    <row r="151" spans="1:14" customFormat="1">
      <c r="A151" s="160"/>
      <c r="B151" s="12"/>
      <c r="C151" s="12"/>
      <c r="D151" s="12"/>
      <c r="E151" s="12"/>
      <c r="F151" s="11"/>
      <c r="G151" s="11"/>
      <c r="H151" s="12"/>
      <c r="I151" s="11"/>
      <c r="K151" s="161"/>
      <c r="N151" s="165"/>
    </row>
    <row r="152" spans="1:14" customFormat="1">
      <c r="A152" s="160"/>
      <c r="B152" s="12"/>
      <c r="C152" s="12"/>
      <c r="D152" s="12"/>
      <c r="E152" s="12"/>
      <c r="F152" s="11"/>
      <c r="G152" s="11"/>
      <c r="H152" s="12"/>
      <c r="I152" s="11"/>
      <c r="K152" s="161"/>
      <c r="N152" s="165"/>
    </row>
    <row r="153" spans="1:14" ht="18">
      <c r="A153" s="159"/>
      <c r="B153"/>
      <c r="C153"/>
      <c r="D153"/>
      <c r="E153"/>
      <c r="F153" s="66" t="s">
        <v>209</v>
      </c>
      <c r="G153" s="14"/>
      <c r="H153" s="11"/>
      <c r="J153"/>
      <c r="K153" s="11"/>
      <c r="L153" s="22"/>
      <c r="M153" s="21"/>
      <c r="N153" s="153"/>
    </row>
    <row r="154" spans="1:14">
      <c r="A154" s="159"/>
      <c r="B154"/>
      <c r="C154"/>
      <c r="D154"/>
      <c r="E154"/>
      <c r="G154" s="163" t="e">
        <f>AVERAGE(#REF!)</f>
        <v>#REF!</v>
      </c>
      <c r="H154" s="166" t="e">
        <f>AVERAGE(#REF!)</f>
        <v>#REF!</v>
      </c>
      <c r="J154"/>
      <c r="K154" s="11"/>
      <c r="L154" s="22"/>
      <c r="M154" s="21"/>
      <c r="N154" s="153"/>
    </row>
    <row r="155" spans="1:14" ht="36">
      <c r="A155" s="157" t="s">
        <v>2</v>
      </c>
      <c r="B155" s="7" t="s">
        <v>4</v>
      </c>
      <c r="C155" s="7" t="s">
        <v>5</v>
      </c>
      <c r="D155" s="7" t="s">
        <v>6</v>
      </c>
      <c r="E155" s="7" t="s">
        <v>7</v>
      </c>
      <c r="F155" s="7" t="s">
        <v>8</v>
      </c>
      <c r="G155" s="69" t="s">
        <v>9</v>
      </c>
      <c r="H155" s="7" t="s">
        <v>10</v>
      </c>
      <c r="I155" s="8" t="s">
        <v>210</v>
      </c>
      <c r="J155" s="9" t="s">
        <v>11</v>
      </c>
      <c r="K155" s="23" t="s">
        <v>13</v>
      </c>
      <c r="L155" s="23" t="s">
        <v>14</v>
      </c>
      <c r="M155" s="23" t="s">
        <v>8</v>
      </c>
      <c r="N155" s="158" t="s">
        <v>163</v>
      </c>
    </row>
    <row r="156" spans="1:14">
      <c r="A156" s="159" t="s">
        <v>211</v>
      </c>
      <c r="B156" s="12" t="s">
        <v>18</v>
      </c>
      <c r="C156" s="12" t="s">
        <v>17</v>
      </c>
      <c r="D156" s="12"/>
      <c r="E156" s="12" t="s">
        <v>59</v>
      </c>
      <c r="F156" s="15">
        <v>8</v>
      </c>
      <c r="G156" s="15">
        <v>450</v>
      </c>
      <c r="H156" s="3">
        <v>55</v>
      </c>
      <c r="I156" s="21">
        <v>8</v>
      </c>
      <c r="J156" s="21" t="s">
        <v>212</v>
      </c>
      <c r="K156" s="22">
        <v>44088</v>
      </c>
      <c r="M156" s="21"/>
      <c r="N156" s="153"/>
    </row>
    <row r="157" spans="1:14">
      <c r="A157" s="159" t="s">
        <v>213</v>
      </c>
      <c r="B157" s="12" t="s">
        <v>17</v>
      </c>
      <c r="C157" s="12" t="s">
        <v>18</v>
      </c>
      <c r="D157" s="12" t="s">
        <v>17</v>
      </c>
      <c r="E157">
        <v>7</v>
      </c>
      <c r="F157" s="15">
        <v>9</v>
      </c>
      <c r="G157" s="15">
        <v>530</v>
      </c>
      <c r="H157" s="3">
        <v>60</v>
      </c>
      <c r="I157" s="21">
        <v>0</v>
      </c>
      <c r="J157" s="21" t="s">
        <v>214</v>
      </c>
      <c r="K157" s="22">
        <v>44117</v>
      </c>
      <c r="M157" s="21"/>
      <c r="N157" s="153"/>
    </row>
    <row r="158" spans="1:14">
      <c r="A158" s="159" t="s">
        <v>215</v>
      </c>
      <c r="B158" s="12" t="s">
        <v>18</v>
      </c>
      <c r="C158" s="12" t="s">
        <v>17</v>
      </c>
      <c r="D158" s="12" t="s">
        <v>17</v>
      </c>
      <c r="E158">
        <v>3</v>
      </c>
      <c r="F158" s="15">
        <v>7</v>
      </c>
      <c r="G158" s="15">
        <v>400</v>
      </c>
      <c r="H158" s="3">
        <v>60</v>
      </c>
      <c r="I158" s="21">
        <v>0</v>
      </c>
      <c r="J158" s="21" t="s">
        <v>28</v>
      </c>
      <c r="K158" s="22">
        <v>44104</v>
      </c>
      <c r="M158" s="21"/>
      <c r="N158" s="153"/>
    </row>
    <row r="159" spans="1:14">
      <c r="A159" s="159"/>
      <c r="B159" s="12"/>
      <c r="C159" s="12"/>
      <c r="D159" s="12"/>
      <c r="E159"/>
      <c r="F159" s="21"/>
      <c r="G159" s="21"/>
      <c r="I159" s="21"/>
      <c r="J159" s="21"/>
      <c r="K159" s="22"/>
      <c r="M159" s="21"/>
      <c r="N159" s="153"/>
    </row>
    <row r="160" spans="1:14" ht="18">
      <c r="A160" s="159"/>
      <c r="B160"/>
      <c r="C160"/>
      <c r="D160"/>
      <c r="E160"/>
      <c r="F160" s="66" t="s">
        <v>216</v>
      </c>
      <c r="G160" s="21"/>
      <c r="H160" s="21"/>
      <c r="I160" s="21"/>
      <c r="K160" s="21"/>
      <c r="L160" s="22"/>
      <c r="M160" s="21"/>
      <c r="N160" s="153"/>
    </row>
    <row r="161" spans="1:14">
      <c r="A161" s="159"/>
      <c r="B161"/>
      <c r="C161"/>
      <c r="D161"/>
      <c r="E161"/>
      <c r="G161" s="154">
        <f>AVERAGE(F163:F164)</f>
        <v>8.7897796817625462</v>
      </c>
      <c r="H161" s="154">
        <f>AVERAGE(G163:G164)</f>
        <v>700</v>
      </c>
      <c r="I161" s="21"/>
      <c r="K161" s="21"/>
      <c r="L161" s="22"/>
      <c r="M161" s="21"/>
      <c r="N161" s="153"/>
    </row>
    <row r="162" spans="1:14" ht="36">
      <c r="A162" s="157" t="s">
        <v>2</v>
      </c>
      <c r="B162" s="7" t="s">
        <v>4</v>
      </c>
      <c r="C162" s="7" t="s">
        <v>5</v>
      </c>
      <c r="D162" s="7" t="s">
        <v>6</v>
      </c>
      <c r="E162" s="7" t="s">
        <v>7</v>
      </c>
      <c r="F162" s="7" t="s">
        <v>8</v>
      </c>
      <c r="G162" s="7" t="s">
        <v>9</v>
      </c>
      <c r="H162" s="7" t="s">
        <v>10</v>
      </c>
      <c r="I162" s="125" t="s">
        <v>210</v>
      </c>
      <c r="J162" s="9" t="s">
        <v>11</v>
      </c>
      <c r="K162" s="23" t="s">
        <v>13</v>
      </c>
      <c r="L162" s="23" t="s">
        <v>14</v>
      </c>
      <c r="M162" s="23" t="s">
        <v>8</v>
      </c>
      <c r="N162" s="158" t="s">
        <v>163</v>
      </c>
    </row>
    <row r="163" spans="1:14">
      <c r="A163" s="159" t="s">
        <v>217</v>
      </c>
      <c r="B163" t="s">
        <v>17</v>
      </c>
      <c r="C163" t="s">
        <v>17</v>
      </c>
      <c r="D163" t="s">
        <v>17</v>
      </c>
      <c r="E163">
        <v>7</v>
      </c>
      <c r="F163" s="15">
        <f t="shared" ref="F163:F164" si="2">G163/H163</f>
        <v>11.184210526315789</v>
      </c>
      <c r="G163" s="15">
        <v>850</v>
      </c>
      <c r="H163" s="3">
        <v>76</v>
      </c>
      <c r="I163" s="21">
        <v>0</v>
      </c>
      <c r="J163" s="3" t="s">
        <v>218</v>
      </c>
      <c r="K163" s="22">
        <v>44013</v>
      </c>
      <c r="N163" s="147"/>
    </row>
    <row r="164" spans="1:14">
      <c r="A164" s="159" t="s">
        <v>219</v>
      </c>
      <c r="B164" t="s">
        <v>17</v>
      </c>
      <c r="C164" t="s">
        <v>17</v>
      </c>
      <c r="D164" t="s">
        <v>17</v>
      </c>
      <c r="E164">
        <v>2</v>
      </c>
      <c r="F164" s="15">
        <f t="shared" si="2"/>
        <v>6.3953488372093021</v>
      </c>
      <c r="G164" s="15">
        <v>550</v>
      </c>
      <c r="H164" s="3">
        <v>86</v>
      </c>
      <c r="I164" s="21">
        <v>0</v>
      </c>
      <c r="J164" s="3" t="s">
        <v>220</v>
      </c>
      <c r="K164" s="22">
        <v>43845</v>
      </c>
      <c r="L164" s="22">
        <v>44099</v>
      </c>
      <c r="M164" s="3">
        <v>5</v>
      </c>
      <c r="N164" s="147">
        <v>430</v>
      </c>
    </row>
    <row r="165" spans="1:14">
      <c r="A165" s="152" t="s">
        <v>221</v>
      </c>
      <c r="B165" s="3" t="s">
        <v>18</v>
      </c>
      <c r="C165" s="3" t="s">
        <v>17</v>
      </c>
      <c r="D165" s="3" t="s">
        <v>17</v>
      </c>
      <c r="E165" s="3">
        <v>5</v>
      </c>
      <c r="F165" s="3">
        <v>6</v>
      </c>
      <c r="G165" s="21">
        <v>430</v>
      </c>
      <c r="H165" s="3">
        <v>75</v>
      </c>
      <c r="I165" s="3">
        <v>0</v>
      </c>
      <c r="J165" s="3" t="s">
        <v>222</v>
      </c>
      <c r="K165" s="21">
        <v>44117</v>
      </c>
      <c r="N165" s="147"/>
    </row>
    <row r="166" spans="1:14">
      <c r="A166" s="152"/>
      <c r="G166" s="21"/>
      <c r="K166" s="21"/>
      <c r="N166" s="147"/>
    </row>
    <row r="167" spans="1:14">
      <c r="A167" s="152"/>
      <c r="G167" s="21"/>
      <c r="K167" s="21"/>
      <c r="N167" s="147"/>
    </row>
    <row r="168" spans="1:14" ht="29.25" customHeight="1">
      <c r="A168" s="152"/>
      <c r="F168" s="42" t="s">
        <v>223</v>
      </c>
      <c r="G168" s="21"/>
      <c r="N168" s="147"/>
    </row>
    <row r="169" spans="1:14" ht="36">
      <c r="A169" s="157" t="s">
        <v>2</v>
      </c>
      <c r="B169" s="7" t="s">
        <v>4</v>
      </c>
      <c r="C169" s="7" t="s">
        <v>5</v>
      </c>
      <c r="D169" s="7" t="s">
        <v>6</v>
      </c>
      <c r="E169" s="7" t="s">
        <v>224</v>
      </c>
      <c r="F169" s="7" t="s">
        <v>225</v>
      </c>
      <c r="G169" s="7" t="s">
        <v>9</v>
      </c>
      <c r="H169" s="7" t="s">
        <v>226</v>
      </c>
      <c r="I169" s="7" t="s">
        <v>227</v>
      </c>
      <c r="J169" s="8" t="s">
        <v>11</v>
      </c>
      <c r="K169" s="9" t="s">
        <v>12</v>
      </c>
      <c r="L169" s="9" t="s">
        <v>228</v>
      </c>
      <c r="N169" s="147"/>
    </row>
    <row r="170" spans="1:14" ht="36">
      <c r="A170" s="159" t="s">
        <v>229</v>
      </c>
      <c r="B170" s="3" t="s">
        <v>18</v>
      </c>
      <c r="C170" s="3" t="s">
        <v>17</v>
      </c>
      <c r="D170" s="3" t="s">
        <v>17</v>
      </c>
      <c r="E170" s="10" t="s">
        <v>230</v>
      </c>
      <c r="F170" s="3">
        <v>1</v>
      </c>
      <c r="G170" s="15">
        <v>30</v>
      </c>
      <c r="H170" s="15">
        <v>27</v>
      </c>
      <c r="I170" s="3" t="s">
        <v>18</v>
      </c>
      <c r="J170" s="3" t="s">
        <v>231</v>
      </c>
      <c r="K170" s="21">
        <v>4</v>
      </c>
      <c r="L170" s="21">
        <v>30</v>
      </c>
      <c r="N170" s="147"/>
    </row>
    <row r="171" spans="1:14" ht="36">
      <c r="A171" s="159" t="s">
        <v>232</v>
      </c>
      <c r="B171" s="3" t="s">
        <v>17</v>
      </c>
      <c r="C171" s="3" t="s">
        <v>18</v>
      </c>
      <c r="D171" s="3" t="s">
        <v>17</v>
      </c>
      <c r="E171" s="10" t="s">
        <v>230</v>
      </c>
      <c r="F171" s="3">
        <v>1</v>
      </c>
      <c r="G171" s="15">
        <v>31</v>
      </c>
      <c r="H171" s="15">
        <v>31</v>
      </c>
      <c r="I171" s="3" t="s">
        <v>18</v>
      </c>
      <c r="J171" s="3" t="s">
        <v>220</v>
      </c>
      <c r="K171" s="21">
        <v>5</v>
      </c>
      <c r="L171" s="21">
        <v>31</v>
      </c>
      <c r="N171" s="147"/>
    </row>
    <row r="172" spans="1:14" ht="36">
      <c r="A172" s="159" t="s">
        <v>233</v>
      </c>
      <c r="B172" s="3" t="s">
        <v>17</v>
      </c>
      <c r="C172" s="3" t="s">
        <v>18</v>
      </c>
      <c r="D172" s="3" t="s">
        <v>17</v>
      </c>
      <c r="E172" s="10" t="s">
        <v>230</v>
      </c>
      <c r="F172" s="3">
        <v>1</v>
      </c>
      <c r="G172" s="15">
        <v>31</v>
      </c>
      <c r="H172" s="15">
        <v>31</v>
      </c>
      <c r="I172" s="3" t="s">
        <v>18</v>
      </c>
      <c r="J172" s="3" t="s">
        <v>234</v>
      </c>
      <c r="K172" s="21">
        <v>4</v>
      </c>
      <c r="L172" s="21">
        <v>31</v>
      </c>
      <c r="N172" s="147"/>
    </row>
    <row r="173" spans="1:14" ht="36">
      <c r="A173" s="159" t="s">
        <v>235</v>
      </c>
      <c r="B173" s="3" t="s">
        <v>17</v>
      </c>
      <c r="C173" s="3" t="s">
        <v>18</v>
      </c>
      <c r="D173" s="3" t="s">
        <v>18</v>
      </c>
      <c r="E173" s="10" t="s">
        <v>230</v>
      </c>
      <c r="F173" s="3">
        <v>1</v>
      </c>
      <c r="G173" s="15">
        <v>34</v>
      </c>
      <c r="H173" s="15">
        <v>34</v>
      </c>
      <c r="I173" s="3" t="s">
        <v>18</v>
      </c>
      <c r="J173" s="3" t="s">
        <v>236</v>
      </c>
      <c r="K173" s="21">
        <v>15</v>
      </c>
      <c r="L173" s="21">
        <v>48</v>
      </c>
      <c r="N173" s="147"/>
    </row>
    <row r="174" spans="1:14" ht="36">
      <c r="A174" s="159" t="s">
        <v>237</v>
      </c>
      <c r="B174" s="3" t="s">
        <v>17</v>
      </c>
      <c r="C174" s="3" t="s">
        <v>18</v>
      </c>
      <c r="D174" s="3" t="s">
        <v>17</v>
      </c>
      <c r="E174" s="10" t="s">
        <v>230</v>
      </c>
      <c r="F174" s="3">
        <v>1</v>
      </c>
      <c r="G174" s="15">
        <v>36</v>
      </c>
      <c r="H174" s="15">
        <v>36</v>
      </c>
      <c r="I174" s="3" t="s">
        <v>18</v>
      </c>
      <c r="J174" s="3" t="s">
        <v>238</v>
      </c>
      <c r="K174" s="21">
        <v>5</v>
      </c>
      <c r="L174" s="21">
        <v>36</v>
      </c>
      <c r="N174" s="147"/>
    </row>
    <row r="175" spans="1:14" ht="36">
      <c r="A175" s="159" t="s">
        <v>239</v>
      </c>
      <c r="B175" s="3" t="s">
        <v>18</v>
      </c>
      <c r="C175" s="3" t="s">
        <v>18</v>
      </c>
      <c r="D175" s="3" t="s">
        <v>17</v>
      </c>
      <c r="E175" s="10" t="s">
        <v>230</v>
      </c>
      <c r="F175" s="3">
        <v>1</v>
      </c>
      <c r="G175" s="15">
        <v>27</v>
      </c>
      <c r="H175" s="15">
        <v>23</v>
      </c>
      <c r="I175" s="3" t="s">
        <v>18</v>
      </c>
      <c r="J175" s="3" t="s">
        <v>240</v>
      </c>
      <c r="K175" s="21">
        <v>5</v>
      </c>
      <c r="L175" s="21">
        <v>23</v>
      </c>
      <c r="N175" s="147"/>
    </row>
    <row r="176" spans="1:14" ht="36">
      <c r="A176" s="159" t="s">
        <v>241</v>
      </c>
      <c r="B176" s="3" t="s">
        <v>17</v>
      </c>
      <c r="C176" s="3" t="s">
        <v>17</v>
      </c>
      <c r="D176" s="3" t="s">
        <v>17</v>
      </c>
      <c r="E176" s="10" t="s">
        <v>230</v>
      </c>
      <c r="F176" s="3">
        <v>2</v>
      </c>
      <c r="G176" s="15">
        <v>37</v>
      </c>
      <c r="H176" s="15">
        <v>40</v>
      </c>
      <c r="I176" s="3" t="s">
        <v>18</v>
      </c>
      <c r="J176" s="3" t="s">
        <v>43</v>
      </c>
      <c r="K176" s="21">
        <v>5</v>
      </c>
      <c r="L176" s="21">
        <v>40</v>
      </c>
      <c r="N176" s="147"/>
    </row>
    <row r="177" spans="1:14" ht="36">
      <c r="A177" s="159" t="s">
        <v>242</v>
      </c>
      <c r="B177" s="3" t="s">
        <v>17</v>
      </c>
      <c r="C177" s="3" t="s">
        <v>18</v>
      </c>
      <c r="D177" s="3" t="s">
        <v>17</v>
      </c>
      <c r="E177" s="10" t="s">
        <v>230</v>
      </c>
      <c r="F177" s="3">
        <v>1</v>
      </c>
      <c r="G177" s="15">
        <v>42</v>
      </c>
      <c r="H177" s="15">
        <v>38</v>
      </c>
      <c r="I177" s="3" t="s">
        <v>18</v>
      </c>
      <c r="J177" s="3" t="s">
        <v>243</v>
      </c>
      <c r="K177" s="21"/>
      <c r="L177" s="21">
        <v>42</v>
      </c>
      <c r="N177" s="147"/>
    </row>
    <row r="178" spans="1:14" ht="36">
      <c r="A178" s="159" t="s">
        <v>244</v>
      </c>
      <c r="B178" s="3" t="s">
        <v>17</v>
      </c>
      <c r="C178" s="3" t="s">
        <v>18</v>
      </c>
      <c r="D178" s="3" t="s">
        <v>18</v>
      </c>
      <c r="E178" s="10" t="s">
        <v>230</v>
      </c>
      <c r="F178" s="3">
        <v>1</v>
      </c>
      <c r="G178" s="15">
        <v>38</v>
      </c>
      <c r="H178" s="15">
        <v>38</v>
      </c>
      <c r="I178" s="3" t="s">
        <v>18</v>
      </c>
      <c r="J178" s="3" t="s">
        <v>245</v>
      </c>
      <c r="K178" s="21"/>
      <c r="L178" s="21"/>
      <c r="N178" s="147"/>
    </row>
    <row r="179" spans="1:14" ht="36">
      <c r="A179" s="159" t="s">
        <v>246</v>
      </c>
      <c r="B179" s="3" t="s">
        <v>18</v>
      </c>
      <c r="C179" s="3" t="s">
        <v>18</v>
      </c>
      <c r="D179" s="3" t="s">
        <v>18</v>
      </c>
      <c r="E179" s="10" t="s">
        <v>230</v>
      </c>
      <c r="F179" s="3">
        <v>1</v>
      </c>
      <c r="G179" s="15">
        <v>33</v>
      </c>
      <c r="H179" s="15">
        <v>26</v>
      </c>
      <c r="I179" s="3" t="s">
        <v>17</v>
      </c>
      <c r="J179" s="3" t="s">
        <v>145</v>
      </c>
      <c r="K179" s="21">
        <v>6</v>
      </c>
      <c r="L179" s="21">
        <v>26</v>
      </c>
      <c r="N179" s="147"/>
    </row>
    <row r="180" spans="1:14" ht="36">
      <c r="A180" s="159" t="s">
        <v>247</v>
      </c>
      <c r="B180" s="3" t="s">
        <v>17</v>
      </c>
      <c r="C180" s="3" t="s">
        <v>17</v>
      </c>
      <c r="D180" s="3" t="s">
        <v>17</v>
      </c>
      <c r="E180" s="10" t="s">
        <v>230</v>
      </c>
      <c r="F180" s="3">
        <v>1</v>
      </c>
      <c r="G180" s="15">
        <v>43</v>
      </c>
      <c r="H180" s="15">
        <v>43</v>
      </c>
      <c r="I180" s="3" t="s">
        <v>17</v>
      </c>
      <c r="J180" s="3" t="s">
        <v>248</v>
      </c>
      <c r="K180" s="21"/>
      <c r="L180" s="21"/>
      <c r="N180" s="147"/>
    </row>
    <row r="181" spans="1:14" ht="36">
      <c r="A181" s="159" t="s">
        <v>249</v>
      </c>
      <c r="B181" s="3" t="s">
        <v>17</v>
      </c>
      <c r="C181" s="3" t="s">
        <v>17</v>
      </c>
      <c r="D181" s="3" t="s">
        <v>17</v>
      </c>
      <c r="E181" s="10" t="s">
        <v>230</v>
      </c>
      <c r="F181" s="3">
        <v>1</v>
      </c>
      <c r="G181" s="15">
        <v>45</v>
      </c>
      <c r="H181" s="15">
        <v>45</v>
      </c>
      <c r="I181" s="3" t="s">
        <v>17</v>
      </c>
      <c r="J181" s="3" t="s">
        <v>250</v>
      </c>
      <c r="K181" s="21"/>
      <c r="L181" s="21"/>
      <c r="N181" s="147"/>
    </row>
    <row r="182" spans="1:14" ht="36">
      <c r="A182" s="159" t="s">
        <v>251</v>
      </c>
      <c r="B182" s="3" t="s">
        <v>17</v>
      </c>
      <c r="C182" s="3" t="s">
        <v>17</v>
      </c>
      <c r="D182" s="3" t="s">
        <v>17</v>
      </c>
      <c r="E182" s="10" t="s">
        <v>230</v>
      </c>
      <c r="F182" s="3">
        <v>1</v>
      </c>
      <c r="G182" s="15">
        <v>34</v>
      </c>
      <c r="H182" s="15">
        <v>30</v>
      </c>
      <c r="I182" s="3" t="s">
        <v>18</v>
      </c>
      <c r="J182" s="3" t="s">
        <v>31</v>
      </c>
      <c r="K182" s="21">
        <v>16</v>
      </c>
      <c r="L182" s="21">
        <v>30</v>
      </c>
      <c r="N182" s="147"/>
    </row>
    <row r="183" spans="1:14" ht="36">
      <c r="A183" s="159" t="s">
        <v>244</v>
      </c>
      <c r="B183" s="3" t="s">
        <v>17</v>
      </c>
      <c r="C183" s="3" t="s">
        <v>18</v>
      </c>
      <c r="D183" s="3" t="s">
        <v>18</v>
      </c>
      <c r="E183" s="10" t="s">
        <v>230</v>
      </c>
      <c r="F183" s="3">
        <v>1</v>
      </c>
      <c r="G183" s="15">
        <v>46</v>
      </c>
      <c r="H183" s="15">
        <v>46</v>
      </c>
      <c r="I183" s="3" t="s">
        <v>17</v>
      </c>
      <c r="J183" s="3" t="s">
        <v>245</v>
      </c>
      <c r="K183" s="21"/>
      <c r="L183" s="21"/>
      <c r="N183" s="147"/>
    </row>
    <row r="184" spans="1:14" ht="36">
      <c r="A184" s="159" t="s">
        <v>252</v>
      </c>
      <c r="B184" s="3" t="s">
        <v>17</v>
      </c>
      <c r="C184" s="3" t="s">
        <v>18</v>
      </c>
      <c r="D184" s="3" t="s">
        <v>17</v>
      </c>
      <c r="E184" s="10" t="s">
        <v>230</v>
      </c>
      <c r="F184" s="3">
        <v>1</v>
      </c>
      <c r="G184" s="15">
        <v>49</v>
      </c>
      <c r="H184" s="15">
        <v>46</v>
      </c>
      <c r="I184" s="3" t="s">
        <v>17</v>
      </c>
      <c r="J184" s="3" t="s">
        <v>253</v>
      </c>
      <c r="K184" s="21"/>
      <c r="L184" s="21">
        <v>44</v>
      </c>
      <c r="N184" s="147"/>
    </row>
    <row r="185" spans="1:14" ht="36">
      <c r="A185" s="159" t="s">
        <v>254</v>
      </c>
      <c r="B185" s="3" t="s">
        <v>17</v>
      </c>
      <c r="C185" s="3" t="s">
        <v>18</v>
      </c>
      <c r="D185" s="3" t="s">
        <v>18</v>
      </c>
      <c r="E185" s="10" t="s">
        <v>230</v>
      </c>
      <c r="F185" s="3">
        <v>1</v>
      </c>
      <c r="G185" s="15">
        <v>85</v>
      </c>
      <c r="H185" s="15">
        <v>53</v>
      </c>
      <c r="I185" s="3" t="s">
        <v>18</v>
      </c>
      <c r="J185" s="3" t="s">
        <v>255</v>
      </c>
      <c r="L185" s="21"/>
      <c r="N185" s="147"/>
    </row>
    <row r="186" spans="1:14" ht="36">
      <c r="A186" s="159" t="s">
        <v>256</v>
      </c>
      <c r="B186" s="3" t="s">
        <v>17</v>
      </c>
      <c r="C186" s="3" t="s">
        <v>17</v>
      </c>
      <c r="D186" s="3" t="s">
        <v>17</v>
      </c>
      <c r="E186" s="10" t="s">
        <v>230</v>
      </c>
      <c r="F186" s="3">
        <v>1</v>
      </c>
      <c r="G186" s="15">
        <v>55</v>
      </c>
      <c r="H186" s="15">
        <v>55</v>
      </c>
      <c r="I186" s="3" t="s">
        <v>18</v>
      </c>
      <c r="J186" s="3" t="s">
        <v>257</v>
      </c>
      <c r="K186" s="21">
        <v>8</v>
      </c>
      <c r="L186" s="21">
        <v>40</v>
      </c>
      <c r="N186" s="147"/>
    </row>
    <row r="187" spans="1:14" ht="36">
      <c r="A187" s="159" t="s">
        <v>258</v>
      </c>
      <c r="B187" s="3" t="s">
        <v>17</v>
      </c>
      <c r="C187" s="3" t="s">
        <v>17</v>
      </c>
      <c r="D187" s="3" t="s">
        <v>17</v>
      </c>
      <c r="E187" s="10" t="s">
        <v>230</v>
      </c>
      <c r="F187" s="3">
        <v>1</v>
      </c>
      <c r="G187" s="15">
        <v>57</v>
      </c>
      <c r="H187" s="15">
        <v>57</v>
      </c>
      <c r="I187" s="3" t="s">
        <v>17</v>
      </c>
      <c r="J187" s="3" t="s">
        <v>259</v>
      </c>
      <c r="K187" s="21"/>
      <c r="L187" s="21"/>
      <c r="N187" s="147"/>
    </row>
    <row r="188" spans="1:14" ht="36">
      <c r="A188" s="159" t="s">
        <v>260</v>
      </c>
      <c r="B188" s="3" t="s">
        <v>17</v>
      </c>
      <c r="C188" s="3" t="s">
        <v>18</v>
      </c>
      <c r="D188" s="3" t="s">
        <v>18</v>
      </c>
      <c r="E188" s="10" t="s">
        <v>230</v>
      </c>
      <c r="F188" s="3">
        <v>1</v>
      </c>
      <c r="G188" s="15">
        <v>64</v>
      </c>
      <c r="H188" s="15">
        <v>64</v>
      </c>
      <c r="I188" s="3" t="s">
        <v>18</v>
      </c>
      <c r="J188" s="3" t="s">
        <v>261</v>
      </c>
      <c r="K188" s="21"/>
      <c r="L188" s="21"/>
      <c r="N188" s="147"/>
    </row>
    <row r="189" spans="1:14" ht="36">
      <c r="A189" s="159" t="s">
        <v>262</v>
      </c>
      <c r="B189" s="3" t="s">
        <v>17</v>
      </c>
      <c r="C189" s="3" t="s">
        <v>18</v>
      </c>
      <c r="D189" s="3" t="s">
        <v>17</v>
      </c>
      <c r="E189" s="10" t="s">
        <v>230</v>
      </c>
      <c r="F189" s="3">
        <v>1</v>
      </c>
      <c r="G189" s="15">
        <v>73</v>
      </c>
      <c r="H189" s="15">
        <v>73</v>
      </c>
      <c r="I189" s="3" t="s">
        <v>18</v>
      </c>
      <c r="J189" s="3" t="s">
        <v>263</v>
      </c>
      <c r="K189" s="21">
        <v>10</v>
      </c>
      <c r="L189" s="21"/>
      <c r="N189" s="147"/>
    </row>
    <row r="190" spans="1:14" ht="36">
      <c r="A190" s="159" t="s">
        <v>264</v>
      </c>
      <c r="B190" s="3" t="s">
        <v>17</v>
      </c>
      <c r="C190" s="3" t="s">
        <v>17</v>
      </c>
      <c r="D190" s="3" t="s">
        <v>17</v>
      </c>
      <c r="E190" s="10" t="s">
        <v>230</v>
      </c>
      <c r="F190" s="3">
        <v>3</v>
      </c>
      <c r="G190" s="15">
        <v>67</v>
      </c>
      <c r="H190" s="15">
        <v>78</v>
      </c>
      <c r="I190" s="3" t="s">
        <v>17</v>
      </c>
      <c r="J190" s="3" t="s">
        <v>265</v>
      </c>
      <c r="K190" s="21">
        <v>11</v>
      </c>
      <c r="L190" s="21"/>
      <c r="N190" s="147"/>
    </row>
    <row r="191" spans="1:14" ht="36">
      <c r="A191" s="159" t="s">
        <v>266</v>
      </c>
      <c r="B191" s="3" t="s">
        <v>17</v>
      </c>
      <c r="C191" s="3" t="s">
        <v>17</v>
      </c>
      <c r="D191" s="3" t="s">
        <v>17</v>
      </c>
      <c r="E191" s="10" t="s">
        <v>230</v>
      </c>
      <c r="F191" s="3">
        <v>1</v>
      </c>
      <c r="G191" s="15">
        <v>75</v>
      </c>
      <c r="H191" s="15">
        <v>75</v>
      </c>
      <c r="I191" s="3" t="s">
        <v>18</v>
      </c>
      <c r="J191" s="3" t="s">
        <v>255</v>
      </c>
      <c r="L191" s="21"/>
      <c r="N191" s="147"/>
    </row>
    <row r="192" spans="1:14" ht="36">
      <c r="A192" s="159" t="s">
        <v>267</v>
      </c>
      <c r="B192" s="3" t="s">
        <v>17</v>
      </c>
      <c r="C192" s="3" t="s">
        <v>17</v>
      </c>
      <c r="D192" s="3" t="s">
        <v>17</v>
      </c>
      <c r="E192" s="10" t="s">
        <v>230</v>
      </c>
      <c r="F192" s="3">
        <v>2</v>
      </c>
      <c r="G192" s="15">
        <v>89</v>
      </c>
      <c r="H192" s="15">
        <v>89</v>
      </c>
      <c r="I192" s="3" t="s">
        <v>18</v>
      </c>
      <c r="J192" s="3" t="s">
        <v>204</v>
      </c>
      <c r="K192" s="21">
        <v>14</v>
      </c>
      <c r="L192" s="21"/>
      <c r="N192" s="147"/>
    </row>
    <row r="193" spans="1:14" ht="36">
      <c r="A193" s="159" t="s">
        <v>268</v>
      </c>
      <c r="B193" s="3" t="s">
        <v>17</v>
      </c>
      <c r="C193" s="3" t="s">
        <v>17</v>
      </c>
      <c r="D193" s="3" t="s">
        <v>17</v>
      </c>
      <c r="E193" s="10" t="s">
        <v>230</v>
      </c>
      <c r="F193" s="3">
        <v>2</v>
      </c>
      <c r="G193" s="15">
        <v>119</v>
      </c>
      <c r="H193" s="15">
        <v>111</v>
      </c>
      <c r="I193" s="3" t="s">
        <v>17</v>
      </c>
      <c r="J193" s="3" t="s">
        <v>269</v>
      </c>
      <c r="K193" s="21">
        <v>26</v>
      </c>
      <c r="L193" s="21"/>
      <c r="N193" s="147"/>
    </row>
    <row r="194" spans="1:14">
      <c r="A194" s="152"/>
      <c r="N194" s="147"/>
    </row>
    <row r="195" spans="1:14">
      <c r="A195" s="152"/>
      <c r="E195" s="172"/>
      <c r="F195" s="172"/>
      <c r="G195" s="172"/>
      <c r="H195" s="172"/>
      <c r="I195" s="172"/>
      <c r="J195" s="172"/>
      <c r="N195" s="147"/>
    </row>
    <row r="196" spans="1:14">
      <c r="A196" s="152"/>
      <c r="E196" s="172"/>
      <c r="F196" s="172"/>
      <c r="G196" s="172"/>
      <c r="H196" s="172"/>
      <c r="I196" s="172"/>
      <c r="J196" s="172"/>
      <c r="N196" s="147"/>
    </row>
    <row r="197" spans="1:14">
      <c r="A197" s="152"/>
      <c r="E197" s="172"/>
      <c r="F197" s="172"/>
      <c r="G197" s="172"/>
      <c r="H197" s="172"/>
      <c r="I197" s="172"/>
      <c r="J197" s="172"/>
      <c r="N197" s="147"/>
    </row>
    <row r="198" spans="1:14">
      <c r="A198" s="152"/>
      <c r="E198" s="172"/>
      <c r="F198" s="172"/>
      <c r="G198" s="172"/>
      <c r="H198" s="172"/>
      <c r="I198" s="172"/>
      <c r="J198" s="172"/>
      <c r="N198" s="147"/>
    </row>
    <row r="199" spans="1:14">
      <c r="A199" s="152"/>
      <c r="E199" s="172"/>
      <c r="F199" s="172"/>
      <c r="G199" s="172"/>
      <c r="H199" s="172"/>
      <c r="I199" s="172"/>
      <c r="J199" s="172"/>
      <c r="N199" s="147"/>
    </row>
    <row r="200" spans="1:14">
      <c r="A200" s="152"/>
      <c r="E200" s="172"/>
      <c r="F200" s="172"/>
      <c r="G200" s="172"/>
      <c r="H200" s="172"/>
      <c r="I200" s="172"/>
      <c r="J200" s="172"/>
      <c r="N200" s="147"/>
    </row>
    <row r="201" spans="1:14">
      <c r="A201" s="152"/>
      <c r="E201" s="172"/>
      <c r="F201" s="172"/>
      <c r="G201" s="172"/>
      <c r="H201" s="172"/>
      <c r="I201" s="172"/>
      <c r="J201" s="172"/>
      <c r="N201" s="147"/>
    </row>
    <row r="202" spans="1:14" ht="15" thickBot="1">
      <c r="A202" s="167"/>
      <c r="B202" s="168"/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9"/>
    </row>
  </sheetData>
  <mergeCells count="3">
    <mergeCell ref="G9:H9"/>
    <mergeCell ref="C1:J8"/>
    <mergeCell ref="E195:J201"/>
  </mergeCells>
  <hyperlinks>
    <hyperlink ref="A18" r:id="rId1" xr:uid="{DD92419C-82BB-4BE5-B976-C9F7CD9CC9A3}"/>
    <hyperlink ref="A142" r:id="rId2" xr:uid="{F9B3E515-5D4F-4EFD-8483-1D3935387E3E}"/>
    <hyperlink ref="A141" r:id="rId3" xr:uid="{602026EB-058F-4C7D-8C59-8B4B5FF5C132}"/>
    <hyperlink ref="A116" r:id="rId4" xr:uid="{6ADBD8B5-9441-4A0F-8326-EEB21B50BE7F}"/>
    <hyperlink ref="A16" r:id="rId5" location="photo11" display="https://www.spiti24.gr/en/8552172 - photo11" xr:uid="{0914049C-46A7-42A3-BC2B-F3D0EE6D3458}"/>
    <hyperlink ref="A164" r:id="rId6" xr:uid="{5FF29F43-F860-4123-AA4A-71653F7A206D}"/>
    <hyperlink ref="A163" r:id="rId7" xr:uid="{AD210272-790D-41DA-809E-E9D2555EB55E}"/>
    <hyperlink ref="A171" r:id="rId8" xr:uid="{AD8A741A-92E9-469A-B5E3-F98CEDB3780C}"/>
    <hyperlink ref="A175" r:id="rId9" xr:uid="{4C315F91-809E-4867-B423-6CE64F12416A}"/>
    <hyperlink ref="A174" r:id="rId10" xr:uid="{9747BF3D-C667-4F02-AEB3-D1DE5F4902C3}"/>
    <hyperlink ref="A172" r:id="rId11" xr:uid="{EC5B9996-8C90-4681-B624-C16EAA06F535}"/>
    <hyperlink ref="A176" r:id="rId12" xr:uid="{DC630F90-712F-4958-A8B7-CAF94AAC627C}"/>
    <hyperlink ref="A182" r:id="rId13" xr:uid="{AFEE6FD5-F6FC-454D-BD20-F9046AE3F762}"/>
    <hyperlink ref="A192" r:id="rId14" xr:uid="{30C7AEB8-8D75-4B7E-9D27-C0702204C421}"/>
    <hyperlink ref="A189" r:id="rId15" xr:uid="{61477F46-5352-4293-B8B2-7347B4BDDF6B}"/>
    <hyperlink ref="A170" r:id="rId16" xr:uid="{6D268C21-4926-45AF-8CB1-7F330B150D7F}"/>
    <hyperlink ref="A184" r:id="rId17" xr:uid="{72C112B7-A758-412B-8441-5839B9CEBBFB}"/>
    <hyperlink ref="A179" r:id="rId18" xr:uid="{13E4C42D-915C-41E4-896E-806BADA4D697}"/>
    <hyperlink ref="A15" r:id="rId19" xr:uid="{E319D4FF-5812-4AC4-8E30-BDB07C690886}"/>
    <hyperlink ref="A193" r:id="rId20" xr:uid="{83EC1FAE-1343-42FE-B9E3-8D1AF2BADC7B}"/>
    <hyperlink ref="A190" r:id="rId21" xr:uid="{3DCD0A94-CCEF-4A14-B36D-224E017ECAD7}"/>
    <hyperlink ref="A186" r:id="rId22" xr:uid="{F9893E95-9C16-4C05-80D9-D3D45197BD1D}"/>
    <hyperlink ref="A187" r:id="rId23" location="no_availability_msg" display="https://www.booking.com/hotel/gr/artsuite-7.ru.html?aid=376388;label=booking-name-he-ZjzRvp_RD_yeZ9lEt5OinQS267777970027%3Apl%3Ata%3Ap1%3Ap22%2C563%2C000%3Aac%3Aap%3Aneg%3Afi%3Atikwd-65526620%3Alp1007967%3Ali%3Adec%3Adm%3Appccp%3DUmFuZG9tSVYkc2RlIyh9YcX_GyndjDE1z6LWmEwkC5A;sid=5804e9afe3595e6b5e08a0c266cb138b;checkin=2020-07-17;checkout=2020-07-18;dest_id=-829252;dest_type=city;dist=0;group_adults=2;group_children=0;hapos=1;hpos=1;no_rooms=1;room1=A%2CA;sb_price_type=total;soh=1;sr_order=popularity;srepoch=1594112329;srpvid=aeca3f24e94e01c5;type=total;ucfs=1&amp; - no_availability_msg" xr:uid="{1FB0C4C9-97FE-4CB9-9884-09FA2A02EDE1}"/>
    <hyperlink ref="A180" r:id="rId24" display="https://www.booking.com/hotel/gr/souita-in-the-centre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339847201_226507867_2_0_0;no_rooms=1;room1=A%2CA;sb_price_type=total;type=total;ucfs=1&amp;" xr:uid="{CAD3C57F-3866-4942-AF10-8E35A6ECF4B2}"/>
    <hyperlink ref="A188" r:id="rId25" display="https://www.booking.com/hotel/gr/restored-immaculate-condo-historic-center-1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27455801_244380958_2_0_0;no_rooms=1;room1=A%2CA;sb_price_type=total;type=total;ucfs=1&amp;" xr:uid="{E13FC194-7F08-4B81-B319-48FFF1FEA482}"/>
    <hyperlink ref="A173" r:id="rId26" display="https://www.booking.com/hotel/gr/antigonido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80685803_265874696_2_0_0;no_rooms=1;room1=A%2CA;sb_price_type=total;type=total;ucfs=1&amp;" xr:uid="{93796CD6-B4A5-4601-9FE8-F57CF725A1E1}"/>
    <hyperlink ref="A177" r:id="rId27" display="https://www.booking.com/hotel/gr/luxuru-souita-2-with-smart-tv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10671201_226507847_2_0_0;no_rooms=1;room1=A%2CA;sb_price_type=total;type=total;ucfs=1&amp;" xr:uid="{F08962EF-4F56-49AE-BB1C-81523B445B1E}"/>
    <hyperlink ref="A181" r:id="rId28" display="https://www.booking.com/hotel/gr/bit-pazar-thessalonike12345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276201401_202222386_2_0_0;no_rooms=1;room1=A%2CA;sb_price_type=total;type=total;ucfs=1&amp;" xr:uid="{95B45DF7-CDBC-4333-A7E4-7E69CB0C4842}"/>
    <hyperlink ref="A183" r:id="rId29" display="https://www.booking.com/hotel/gr/q-luxury-rooms-1-city-center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38287401_195457791_2_0_0;no_rooms=1;room1=A%2CA;sb_price_type=total;type=total;ucfs=1&amp;" xr:uid="{B5E8239C-74CF-4ADC-A4E6-25AAB978F7A2}"/>
    <hyperlink ref="A178" r:id="rId30" display="https://www.booking.com/hotel/gr/q-luxury-rooms-1-city-center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38287401_195457791_2_0_0;no_rooms=1;room1=A%2CA;sb_price_type=total;type=total;ucfs=1&amp;" xr:uid="{89C0E289-D1B1-4FD6-ACBA-08A8C1AF33B0}"/>
    <hyperlink ref="A191" r:id="rId31" display="https://www.booking.com/hotel/gr/pa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no_rooms=1;room1=A%2CA;sb_price_type=total;type=total;ucfs=1&amp;" xr:uid="{F8D6C8D3-0A95-40E3-A815-DD1AC7430597}"/>
    <hyperlink ref="A185" r:id="rId32" display="https://www.booking.com/hotel/gr/ultima-suites-nilie-hospitality-mgm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02497601_268775436_2_0_0;no_rooms=1;room1=A%2CA;sb_price_type=total;type=total;ucfs=1&amp;" xr:uid="{02A43A77-D4F0-404E-82DB-BD4320B3BE1A}"/>
    <hyperlink ref="A17" r:id="rId33" xr:uid="{94466C4C-DA1E-4D9A-AD76-25F2F4EE7033}"/>
    <hyperlink ref="A12" r:id="rId34" xr:uid="{28734EE3-419C-4E1F-BEEC-DCB3A5B2B836}"/>
    <hyperlink ref="A117" r:id="rId35" xr:uid="{E6653D21-6651-489F-877B-C0C7AB5D8F0F}"/>
    <hyperlink ref="A118" r:id="rId36" xr:uid="{8E9500C7-AB0E-45C7-B8A5-A65B441580BA}"/>
    <hyperlink ref="A119" r:id="rId37" xr:uid="{E7243864-0C0A-4FC5-A149-922C3FA229C7}"/>
    <hyperlink ref="A120" r:id="rId38" xr:uid="{4FECE1CA-421E-4B5A-A1DA-F5E34F12BF40}"/>
    <hyperlink ref="A121" r:id="rId39" xr:uid="{F855B6E5-6BB4-41CD-A58E-1FC31AACD058}"/>
    <hyperlink ref="A143" r:id="rId40" xr:uid="{1F22C57F-27C9-44FC-945D-2D63B018FB86}"/>
    <hyperlink ref="A91" r:id="rId41" xr:uid="{937791E3-3080-4644-ABDF-1A7919B192F1}"/>
    <hyperlink ref="A95" r:id="rId42" xr:uid="{629149F2-4302-4793-89AD-FE8D6B147096}"/>
    <hyperlink ref="A92" r:id="rId43" xr:uid="{BB129FD3-5896-4AE4-A1F5-BCD301C9B296}"/>
    <hyperlink ref="A93" r:id="rId44" xr:uid="{A2F7B307-BBA2-498C-923B-BC8D4A43C1E2}"/>
    <hyperlink ref="A94" r:id="rId45" xr:uid="{AE2A82AA-4FD0-46EF-85AC-A7A8A40C8FB7}"/>
    <hyperlink ref="A98" r:id="rId46" xr:uid="{6CC0DB12-9327-446D-9518-E3218832DC44}"/>
    <hyperlink ref="A99" r:id="rId47" xr:uid="{B4E98C85-7C35-42A4-8AD7-BE6B7DFE2097}"/>
    <hyperlink ref="A96" r:id="rId48" xr:uid="{4CE38103-0283-414A-842F-84A8191B71E0}"/>
    <hyperlink ref="A97" r:id="rId49" location="photo8" xr:uid="{9CE9C6C4-9E35-45BF-BFA2-87EC3D425AB9}"/>
    <hyperlink ref="A78" r:id="rId50" xr:uid="{43140EF6-6C31-43A9-9BBD-70338222CB3C}"/>
    <hyperlink ref="A72" r:id="rId51" xr:uid="{46975C89-7DD4-4EA8-BE9B-E99B2ED5DAF3}"/>
    <hyperlink ref="A74" r:id="rId52" xr:uid="{74502DC0-77FD-44CE-9D07-E08D2F3E2872}"/>
    <hyperlink ref="A71" r:id="rId53" location="photo12" xr:uid="{F091E4A7-5FE8-451C-B933-EE04B623E4B7}"/>
    <hyperlink ref="A70" r:id="rId54" xr:uid="{FC9E8083-78A1-4A08-AD5C-CB0E34BF139A}"/>
    <hyperlink ref="A67" r:id="rId55" xr:uid="{3F98404F-2436-46C7-BA4E-A15480BCE822}"/>
    <hyperlink ref="A75" r:id="rId56" xr:uid="{705BCC62-85FD-456F-80DC-F642F41AC511}"/>
    <hyperlink ref="A68" r:id="rId57" xr:uid="{90B56E58-342C-47B8-A027-ECD53133F615}"/>
    <hyperlink ref="A76" r:id="rId58" xr:uid="{B3864BFB-3B4E-40AD-9DEC-051DCE7409B0}"/>
    <hyperlink ref="A69" r:id="rId59" xr:uid="{4F0DA15C-DCEE-4CD5-865C-8FFF9CDE0810}"/>
    <hyperlink ref="A77" r:id="rId60" xr:uid="{F1E0B32F-BE78-4A12-B2D2-8A69B5CE1F05}"/>
    <hyperlink ref="A134" r:id="rId61" xr:uid="{4F4FD368-3548-43B7-AD3F-2C76C82C77FC}"/>
  </hyperlinks>
  <pageMargins left="0.7" right="0.7" top="0.75" bottom="0.75" header="0.3" footer="0.3"/>
  <pageSetup paperSize="9" orientation="portrait" horizontalDpi="0" verticalDpi="0" r:id="rId62"/>
  <drawing r:id="rId63"/>
  <tableParts count="1">
    <tablePart r:id="rId6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6EB5-61CB-42B9-A5CC-82E542822BD3}">
  <dimension ref="A2:O191"/>
  <sheetViews>
    <sheetView rightToLeft="1" topLeftCell="A49" zoomScale="80" zoomScaleNormal="80" workbookViewId="0">
      <selection activeCell="G69" sqref="G69"/>
    </sheetView>
  </sheetViews>
  <sheetFormatPr defaultColWidth="9" defaultRowHeight="14.25"/>
  <cols>
    <col min="1" max="1" width="68.75" style="3" customWidth="1"/>
    <col min="2" max="5" width="10.25" style="3" customWidth="1"/>
    <col min="6" max="6" width="18.375" style="3" customWidth="1"/>
    <col min="7" max="7" width="15.375" style="3" customWidth="1"/>
    <col min="8" max="8" width="15.875" style="3" customWidth="1"/>
    <col min="9" max="9" width="13.875" style="3" customWidth="1"/>
    <col min="10" max="10" width="45" style="3" customWidth="1"/>
    <col min="11" max="11" width="39.75" style="3" customWidth="1"/>
    <col min="12" max="12" width="17.125" style="3" customWidth="1"/>
    <col min="13" max="13" width="12.125" style="3" customWidth="1"/>
    <col min="14" max="14" width="22" style="3" bestFit="1" customWidth="1"/>
    <col min="15" max="16384" width="9" style="3"/>
  </cols>
  <sheetData>
    <row r="2" spans="1:15" ht="39.75" customHeight="1">
      <c r="D2" s="37"/>
      <c r="G2" s="35" t="s">
        <v>0</v>
      </c>
    </row>
    <row r="3" spans="1:15" ht="39.75" customHeight="1">
      <c r="D3" s="38"/>
      <c r="G3" s="35" t="s">
        <v>1</v>
      </c>
      <c r="H3" s="83">
        <f>AVERAGE(H5:H14,H16:H17)</f>
        <v>1935.3333333333333</v>
      </c>
      <c r="I3" s="83">
        <f>AVERAGE(I5:I9,N10,I11:I14,I16:I17)</f>
        <v>63708.333333333336</v>
      </c>
    </row>
    <row r="4" spans="1:15" ht="3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224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270</v>
      </c>
    </row>
    <row r="5" spans="1:15" ht="18">
      <c r="A5" s="84" t="s">
        <v>16</v>
      </c>
      <c r="B5" s="85" t="s">
        <v>17</v>
      </c>
      <c r="C5" s="85" t="s">
        <v>18</v>
      </c>
      <c r="D5" s="85" t="s">
        <v>18</v>
      </c>
      <c r="E5" s="85" t="s">
        <v>17</v>
      </c>
      <c r="F5" s="85">
        <v>5</v>
      </c>
      <c r="G5" s="62" t="s">
        <v>230</v>
      </c>
      <c r="H5" s="15">
        <f>ROUND(טבלה1[[#This Row],[מחיר]]/טבלה1[[#This Row],[מטרm²]],0)</f>
        <v>1800</v>
      </c>
      <c r="I5" s="15">
        <v>45000</v>
      </c>
      <c r="J5" s="85">
        <v>25</v>
      </c>
      <c r="K5" s="3" t="s">
        <v>19</v>
      </c>
      <c r="L5" s="86">
        <v>0</v>
      </c>
      <c r="M5" s="22">
        <v>44049</v>
      </c>
      <c r="N5" s="21"/>
    </row>
    <row r="6" spans="1:15" ht="18">
      <c r="A6" s="87" t="s">
        <v>271</v>
      </c>
      <c r="B6" s="3" t="s">
        <v>18</v>
      </c>
      <c r="C6" s="3" t="s">
        <v>17</v>
      </c>
      <c r="D6" s="3" t="s">
        <v>18</v>
      </c>
      <c r="E6" s="3" t="s">
        <v>17</v>
      </c>
      <c r="F6" s="3">
        <v>4</v>
      </c>
      <c r="G6" s="62" t="s">
        <v>230</v>
      </c>
      <c r="H6" s="15">
        <f>ROUND(טבלה1[[#This Row],[מחיר]]/טבלה1[[#This Row],[מטרm²]],0)</f>
        <v>1833</v>
      </c>
      <c r="I6" s="15">
        <v>55000</v>
      </c>
      <c r="J6" s="3">
        <v>30</v>
      </c>
      <c r="K6" s="3" t="s">
        <v>272</v>
      </c>
      <c r="L6" s="21">
        <v>0</v>
      </c>
      <c r="M6" s="22">
        <v>43981</v>
      </c>
      <c r="N6" s="21"/>
    </row>
    <row r="7" spans="1:15" ht="18">
      <c r="A7" s="88" t="s">
        <v>32</v>
      </c>
      <c r="B7" s="3" t="s">
        <v>18</v>
      </c>
      <c r="C7" s="3" t="s">
        <v>18</v>
      </c>
      <c r="D7" s="3" t="s">
        <v>18</v>
      </c>
      <c r="E7" s="3" t="s">
        <v>17</v>
      </c>
      <c r="F7" s="3">
        <v>3</v>
      </c>
      <c r="G7" s="62" t="s">
        <v>230</v>
      </c>
      <c r="H7" s="15">
        <f>ROUND(טבלה1[[#This Row],[מחיר]]/טבלה1[[#This Row],[מטרm²]],0)</f>
        <v>833</v>
      </c>
      <c r="I7" s="15">
        <v>25000</v>
      </c>
      <c r="J7" s="3">
        <v>30</v>
      </c>
      <c r="K7" s="3" t="s">
        <v>273</v>
      </c>
      <c r="L7" s="21">
        <v>10</v>
      </c>
      <c r="M7" s="22">
        <v>44048</v>
      </c>
      <c r="N7" s="21"/>
    </row>
    <row r="8" spans="1:15" ht="18">
      <c r="A8" s="89" t="s">
        <v>20</v>
      </c>
      <c r="B8" s="3" t="s">
        <v>18</v>
      </c>
      <c r="C8" s="3" t="s">
        <v>17</v>
      </c>
      <c r="D8" s="3" t="s">
        <v>17</v>
      </c>
      <c r="E8" s="3" t="s">
        <v>17</v>
      </c>
      <c r="F8" s="3">
        <v>3</v>
      </c>
      <c r="G8" s="62" t="s">
        <v>230</v>
      </c>
      <c r="H8" s="15">
        <f>ROUND(טבלה1[[#This Row],[מחיר]]/טבלה1[[#This Row],[מטרm²]],0)</f>
        <v>2419</v>
      </c>
      <c r="I8" s="15">
        <v>75000</v>
      </c>
      <c r="J8" s="3">
        <v>31</v>
      </c>
      <c r="K8" s="3" t="s">
        <v>21</v>
      </c>
      <c r="L8" s="21">
        <v>0</v>
      </c>
      <c r="M8" s="22">
        <v>44014</v>
      </c>
      <c r="N8" s="21"/>
    </row>
    <row r="9" spans="1:15" ht="18">
      <c r="A9" s="90" t="s">
        <v>22</v>
      </c>
      <c r="B9" s="3" t="s">
        <v>17</v>
      </c>
      <c r="C9" s="3" t="s">
        <v>17</v>
      </c>
      <c r="D9" s="3" t="s">
        <v>17</v>
      </c>
      <c r="E9" s="3" t="s">
        <v>17</v>
      </c>
      <c r="F9" s="3">
        <v>3</v>
      </c>
      <c r="G9" s="62" t="s">
        <v>230</v>
      </c>
      <c r="H9" s="15">
        <f>ROUND(טבלה1[[#This Row],[מחיר]]/טבלה1[[#This Row],[מטרm²]],0)</f>
        <v>2226</v>
      </c>
      <c r="I9" s="15">
        <v>69000</v>
      </c>
      <c r="J9" s="3">
        <v>31</v>
      </c>
      <c r="K9" s="3" t="s">
        <v>21</v>
      </c>
      <c r="L9" s="21">
        <v>0</v>
      </c>
      <c r="M9" s="22">
        <v>44014</v>
      </c>
      <c r="N9" s="21"/>
    </row>
    <row r="10" spans="1:15" ht="18">
      <c r="A10" s="90" t="s">
        <v>23</v>
      </c>
      <c r="B10" s="3" t="s">
        <v>17</v>
      </c>
      <c r="C10" s="3" t="s">
        <v>17</v>
      </c>
      <c r="D10" s="3" t="s">
        <v>18</v>
      </c>
      <c r="F10" s="3">
        <v>1</v>
      </c>
      <c r="G10" s="62" t="s">
        <v>230</v>
      </c>
      <c r="H10" s="15">
        <f>ROUND(טבלה1[[#This Row],[מחיר]]/טבלה1[[#This Row],[מטרm²]],0)</f>
        <v>2091</v>
      </c>
      <c r="I10" s="15">
        <v>69000</v>
      </c>
      <c r="J10" s="3">
        <v>33</v>
      </c>
      <c r="K10" s="3" t="s">
        <v>24</v>
      </c>
      <c r="L10" s="21">
        <v>0</v>
      </c>
      <c r="M10" s="22">
        <v>44014</v>
      </c>
      <c r="N10" s="21">
        <v>59000</v>
      </c>
    </row>
    <row r="11" spans="1:15" ht="18">
      <c r="A11" s="88" t="s">
        <v>25</v>
      </c>
      <c r="B11" s="3" t="s">
        <v>18</v>
      </c>
      <c r="C11" s="3" t="s">
        <v>17</v>
      </c>
      <c r="D11" s="3" t="s">
        <v>17</v>
      </c>
      <c r="E11" s="3" t="s">
        <v>17</v>
      </c>
      <c r="F11" s="3">
        <v>2</v>
      </c>
      <c r="G11" s="62" t="s">
        <v>230</v>
      </c>
      <c r="H11" s="15">
        <f>ROUND(טבלה1[[#This Row],[מחיר]]/טבלה1[[#This Row],[מטרm²]],0)</f>
        <v>2500</v>
      </c>
      <c r="I11" s="15">
        <v>87500</v>
      </c>
      <c r="J11" s="3">
        <v>35</v>
      </c>
      <c r="K11" s="3" t="s">
        <v>26</v>
      </c>
      <c r="L11" s="21">
        <v>0</v>
      </c>
      <c r="M11" s="22">
        <v>43843</v>
      </c>
      <c r="N11" s="21"/>
    </row>
    <row r="12" spans="1:15" ht="18">
      <c r="A12" s="88" t="s">
        <v>274</v>
      </c>
      <c r="C12" s="3" t="s">
        <v>17</v>
      </c>
      <c r="D12" s="3" t="s">
        <v>17</v>
      </c>
      <c r="E12" s="3" t="s">
        <v>17</v>
      </c>
      <c r="F12" s="3">
        <v>3</v>
      </c>
      <c r="G12" s="62" t="s">
        <v>230</v>
      </c>
      <c r="H12" s="15">
        <f>ROUND(טבלה1[[#This Row],[מחיר]]/טבלה1[[#This Row],[מטרm²]],0)</f>
        <v>1714</v>
      </c>
      <c r="I12" s="15">
        <v>60000</v>
      </c>
      <c r="J12" s="3">
        <v>35</v>
      </c>
      <c r="K12" s="3" t="s">
        <v>275</v>
      </c>
      <c r="L12" s="21">
        <v>0</v>
      </c>
      <c r="M12" s="22">
        <v>44018</v>
      </c>
      <c r="N12" s="21"/>
    </row>
    <row r="13" spans="1:15" ht="18">
      <c r="A13" s="88" t="s">
        <v>27</v>
      </c>
      <c r="B13" s="3" t="s">
        <v>17</v>
      </c>
      <c r="C13" s="3" t="s">
        <v>17</v>
      </c>
      <c r="D13" s="3" t="s">
        <v>17</v>
      </c>
      <c r="E13" s="3" t="s">
        <v>17</v>
      </c>
      <c r="F13" s="3">
        <v>3</v>
      </c>
      <c r="G13" s="62" t="s">
        <v>230</v>
      </c>
      <c r="H13" s="15">
        <f>ROUND(טבלה1[[#This Row],[מחיר]]/טבלה1[[#This Row],[מטרm²]],0)</f>
        <v>1857</v>
      </c>
      <c r="I13" s="15">
        <v>65000</v>
      </c>
      <c r="J13" s="3">
        <v>35</v>
      </c>
      <c r="K13" s="3" t="s">
        <v>28</v>
      </c>
      <c r="L13" s="21">
        <v>0</v>
      </c>
      <c r="M13" s="22">
        <v>44018</v>
      </c>
      <c r="N13" s="21"/>
    </row>
    <row r="14" spans="1:15" ht="18">
      <c r="A14" s="88" t="s">
        <v>276</v>
      </c>
      <c r="B14" s="3" t="s">
        <v>17</v>
      </c>
      <c r="C14" s="3" t="s">
        <v>17</v>
      </c>
      <c r="D14" s="3" t="s">
        <v>17</v>
      </c>
      <c r="E14" s="3" t="s">
        <v>17</v>
      </c>
      <c r="F14" s="3">
        <v>1</v>
      </c>
      <c r="G14" s="62" t="s">
        <v>230</v>
      </c>
      <c r="H14" s="15">
        <f>ROUND(טבלה1[[#This Row],[מחיר]]/טבלה1[[#This Row],[מטרm²]],0)</f>
        <v>2135</v>
      </c>
      <c r="I14" s="15">
        <v>79000</v>
      </c>
      <c r="J14" s="3">
        <v>37</v>
      </c>
      <c r="K14" s="3" t="s">
        <v>277</v>
      </c>
      <c r="L14" s="21">
        <v>10</v>
      </c>
      <c r="M14" s="22">
        <v>44014</v>
      </c>
      <c r="N14" s="21"/>
      <c r="O14" s="20"/>
    </row>
    <row r="15" spans="1:15" ht="18">
      <c r="A15" s="88" t="s">
        <v>58</v>
      </c>
      <c r="B15" s="3" t="s">
        <v>18</v>
      </c>
      <c r="C15" s="3" t="s">
        <v>18</v>
      </c>
      <c r="D15" s="3" t="s">
        <v>17</v>
      </c>
      <c r="E15" s="3" t="s">
        <v>17</v>
      </c>
      <c r="F15" s="3" t="s">
        <v>59</v>
      </c>
      <c r="G15" s="62" t="s">
        <v>230</v>
      </c>
      <c r="H15" s="15">
        <f>ROUND(טבלה1[[#This Row],[מחיר]]/טבלה1[[#This Row],[מטרm²]],0)</f>
        <v>649</v>
      </c>
      <c r="I15" s="15">
        <v>24000</v>
      </c>
      <c r="J15" s="3">
        <v>37</v>
      </c>
      <c r="K15" s="3" t="s">
        <v>278</v>
      </c>
      <c r="L15" s="21">
        <v>5</v>
      </c>
      <c r="M15" s="22">
        <v>43963</v>
      </c>
      <c r="N15" s="21"/>
    </row>
    <row r="16" spans="1:15" ht="18">
      <c r="A16" s="90" t="s">
        <v>279</v>
      </c>
      <c r="B16" s="3" t="s">
        <v>18</v>
      </c>
      <c r="C16" s="3" t="s">
        <v>17</v>
      </c>
      <c r="D16" s="3" t="s">
        <v>18</v>
      </c>
      <c r="E16" s="3" t="s">
        <v>17</v>
      </c>
      <c r="F16" s="3">
        <v>3</v>
      </c>
      <c r="G16" s="62" t="s">
        <v>230</v>
      </c>
      <c r="H16" s="15">
        <f>ROUND(טבלה1[[#This Row],[מחיר]]/טבלה1[[#This Row],[מטרm²]],0)</f>
        <v>1921</v>
      </c>
      <c r="I16" s="15">
        <v>73000</v>
      </c>
      <c r="J16" s="3">
        <v>38</v>
      </c>
      <c r="K16" s="91" t="s">
        <v>280</v>
      </c>
      <c r="L16" s="21">
        <v>0</v>
      </c>
      <c r="M16" s="22">
        <v>44014</v>
      </c>
      <c r="N16" s="21"/>
    </row>
    <row r="17" spans="1:14" ht="18">
      <c r="A17" s="90" t="s">
        <v>29</v>
      </c>
      <c r="B17" s="3" t="s">
        <v>17</v>
      </c>
      <c r="C17" s="3" t="s">
        <v>17</v>
      </c>
      <c r="D17" s="3" t="s">
        <v>18</v>
      </c>
      <c r="E17" s="3" t="s">
        <v>17</v>
      </c>
      <c r="F17" s="3">
        <v>1</v>
      </c>
      <c r="G17" s="62" t="s">
        <v>230</v>
      </c>
      <c r="H17" s="15">
        <f>ROUND(טבלה1[[#This Row],[מחיר]]/טבלה1[[#This Row],[מטרm²]],0)</f>
        <v>1895</v>
      </c>
      <c r="I17" s="15">
        <v>72000</v>
      </c>
      <c r="J17" s="3">
        <v>38</v>
      </c>
      <c r="K17" s="3" t="s">
        <v>30</v>
      </c>
      <c r="L17" s="21">
        <v>0</v>
      </c>
      <c r="M17" s="22">
        <v>44013</v>
      </c>
      <c r="N17" s="21"/>
    </row>
    <row r="18" spans="1:14" ht="20.25">
      <c r="A18" s="90"/>
      <c r="G18" s="92" t="s">
        <v>63</v>
      </c>
      <c r="H18" s="21"/>
      <c r="I18" s="21"/>
      <c r="L18" s="21"/>
      <c r="M18" s="22"/>
      <c r="N18" s="21"/>
    </row>
    <row r="19" spans="1:14">
      <c r="A19" s="90"/>
      <c r="H19" s="83">
        <f>AVERAGE(H21:H47,H49)</f>
        <v>1747.0357142857142</v>
      </c>
      <c r="I19" s="83">
        <f>AVERAGE(N21:N22,I23:I25,N26,I27:I29,N30,I31:I32,N33,I34:I35,N36,I37:I45,I46:I47,I49)</f>
        <v>76571.428571428565</v>
      </c>
      <c r="L19" s="21"/>
      <c r="M19" s="22"/>
      <c r="N19" s="21"/>
    </row>
    <row r="20" spans="1:14" ht="36">
      <c r="A20" s="75" t="s">
        <v>2</v>
      </c>
      <c r="B20" s="75" t="s">
        <v>3</v>
      </c>
      <c r="C20" s="75" t="s">
        <v>4</v>
      </c>
      <c r="D20" s="75" t="s">
        <v>5</v>
      </c>
      <c r="E20" s="75" t="s">
        <v>6</v>
      </c>
      <c r="F20" s="75" t="s">
        <v>7</v>
      </c>
      <c r="G20" s="93" t="s">
        <v>224</v>
      </c>
      <c r="H20" s="75" t="s">
        <v>8</v>
      </c>
      <c r="I20" s="75" t="s">
        <v>9</v>
      </c>
      <c r="J20" s="75" t="s">
        <v>10</v>
      </c>
      <c r="K20" s="75" t="s">
        <v>11</v>
      </c>
      <c r="L20" s="75" t="s">
        <v>12</v>
      </c>
      <c r="M20" s="75" t="s">
        <v>13</v>
      </c>
      <c r="N20" s="21"/>
    </row>
    <row r="21" spans="1:14" ht="18">
      <c r="A21" s="88" t="s">
        <v>281</v>
      </c>
      <c r="B21" s="3" t="s">
        <v>17</v>
      </c>
      <c r="C21" s="3" t="s">
        <v>17</v>
      </c>
      <c r="D21" s="3" t="s">
        <v>17</v>
      </c>
      <c r="E21" s="3" t="s">
        <v>17</v>
      </c>
      <c r="F21" s="3">
        <v>5</v>
      </c>
      <c r="G21" s="62" t="s">
        <v>230</v>
      </c>
      <c r="H21" s="15">
        <f>ROUND(טבלה1[[#This Row],[מחיר]]/טבלה1[[#This Row],[מטרm²]],0)</f>
        <v>1925</v>
      </c>
      <c r="I21" s="15">
        <v>77000</v>
      </c>
      <c r="J21" s="3">
        <v>40</v>
      </c>
      <c r="K21" s="3" t="s">
        <v>282</v>
      </c>
      <c r="L21" s="21">
        <v>0</v>
      </c>
      <c r="M21" s="22">
        <v>44013</v>
      </c>
      <c r="N21" s="21">
        <v>69000</v>
      </c>
    </row>
    <row r="22" spans="1:14" ht="18">
      <c r="A22" s="88" t="s">
        <v>283</v>
      </c>
      <c r="B22" s="3" t="s">
        <v>17</v>
      </c>
      <c r="C22" s="3" t="s">
        <v>17</v>
      </c>
      <c r="D22" s="3" t="s">
        <v>17</v>
      </c>
      <c r="E22" s="3" t="s">
        <v>17</v>
      </c>
      <c r="F22" s="3">
        <v>5</v>
      </c>
      <c r="G22" s="62" t="s">
        <v>230</v>
      </c>
      <c r="H22" s="15">
        <f>ROUND(טבלה1[[#This Row],[מחיר]]/טבלה1[[#This Row],[מטרm²]],0)</f>
        <v>1925</v>
      </c>
      <c r="I22" s="15">
        <v>77000</v>
      </c>
      <c r="J22" s="3">
        <v>40</v>
      </c>
      <c r="K22" s="3" t="s">
        <v>284</v>
      </c>
      <c r="L22" s="21">
        <v>12</v>
      </c>
      <c r="M22" s="22">
        <v>44013</v>
      </c>
      <c r="N22" s="21">
        <v>68000</v>
      </c>
    </row>
    <row r="23" spans="1:14" ht="18">
      <c r="A23" s="88" t="s">
        <v>285</v>
      </c>
      <c r="C23" s="3" t="s">
        <v>17</v>
      </c>
      <c r="D23" s="3" t="s">
        <v>18</v>
      </c>
      <c r="F23" s="3">
        <v>5</v>
      </c>
      <c r="G23" s="62" t="s">
        <v>230</v>
      </c>
      <c r="H23" s="15">
        <f>ROUND(טבלה1[[#This Row],[מחיר]]/טבלה1[[#This Row],[מטרm²]],0)</f>
        <v>1925</v>
      </c>
      <c r="I23" s="15">
        <v>77000</v>
      </c>
      <c r="J23" s="3">
        <v>40</v>
      </c>
      <c r="K23" s="3" t="s">
        <v>286</v>
      </c>
      <c r="L23" s="21">
        <v>0</v>
      </c>
      <c r="M23" s="22">
        <v>44013</v>
      </c>
      <c r="N23" s="21"/>
    </row>
    <row r="24" spans="1:14" ht="18">
      <c r="A24" s="90" t="s">
        <v>287</v>
      </c>
      <c r="B24" s="3" t="s">
        <v>18</v>
      </c>
      <c r="C24" s="3" t="s">
        <v>18</v>
      </c>
      <c r="D24" s="3" t="s">
        <v>18</v>
      </c>
      <c r="E24" s="3" t="s">
        <v>17</v>
      </c>
      <c r="F24" s="3">
        <v>5</v>
      </c>
      <c r="G24" s="62" t="s">
        <v>230</v>
      </c>
      <c r="H24" s="15">
        <f>ROUND(טבלה1[[#This Row],[מחיר]]/טבלה1[[#This Row],[מטרm²]],0)</f>
        <v>1475</v>
      </c>
      <c r="I24" s="15">
        <v>59000</v>
      </c>
      <c r="J24" s="3">
        <v>40</v>
      </c>
      <c r="K24" s="3" t="s">
        <v>220</v>
      </c>
      <c r="L24" s="21">
        <v>0</v>
      </c>
      <c r="M24" s="22">
        <v>43983</v>
      </c>
      <c r="N24" s="21"/>
    </row>
    <row r="25" spans="1:14" ht="18">
      <c r="A25" s="88" t="s">
        <v>70</v>
      </c>
      <c r="B25" s="3" t="s">
        <v>17</v>
      </c>
      <c r="C25" s="3" t="s">
        <v>17</v>
      </c>
      <c r="D25" s="3" t="s">
        <v>17</v>
      </c>
      <c r="E25" s="3" t="s">
        <v>17</v>
      </c>
      <c r="F25" s="3">
        <v>5</v>
      </c>
      <c r="G25" s="62" t="s">
        <v>230</v>
      </c>
      <c r="H25" s="15">
        <f>ROUND(טבלה1[[#This Row],[מחיר]]/טבלה1[[#This Row],[מטרm²]],0)</f>
        <v>1825</v>
      </c>
      <c r="I25" s="15">
        <v>73000</v>
      </c>
      <c r="J25" s="3">
        <v>40</v>
      </c>
      <c r="K25" s="3" t="s">
        <v>71</v>
      </c>
      <c r="L25" s="21">
        <v>0</v>
      </c>
      <c r="M25" s="22">
        <v>44039</v>
      </c>
      <c r="N25" s="21"/>
    </row>
    <row r="26" spans="1:14" ht="18">
      <c r="A26" s="88" t="s">
        <v>288</v>
      </c>
      <c r="B26" s="3" t="s">
        <v>17</v>
      </c>
      <c r="C26" s="3" t="s">
        <v>126</v>
      </c>
      <c r="D26" s="3" t="s">
        <v>17</v>
      </c>
      <c r="E26" s="3" t="s">
        <v>17</v>
      </c>
      <c r="F26" s="3">
        <v>5</v>
      </c>
      <c r="G26" s="62" t="s">
        <v>230</v>
      </c>
      <c r="H26" s="15">
        <f>ROUND(טבלה1[[#This Row],[מחיר]]/טבלה1[[#This Row],[מטרm²]],0)</f>
        <v>1950</v>
      </c>
      <c r="I26" s="15">
        <v>78000</v>
      </c>
      <c r="J26" s="3">
        <v>40</v>
      </c>
      <c r="K26" s="3" t="s">
        <v>28</v>
      </c>
      <c r="L26" s="21">
        <v>0</v>
      </c>
      <c r="M26" s="22">
        <v>44026</v>
      </c>
      <c r="N26" s="21">
        <v>68000</v>
      </c>
    </row>
    <row r="27" spans="1:14" ht="18">
      <c r="A27" s="88" t="s">
        <v>289</v>
      </c>
      <c r="B27" s="3" t="s">
        <v>17</v>
      </c>
      <c r="C27" s="3" t="s">
        <v>126</v>
      </c>
      <c r="D27" s="3" t="s">
        <v>17</v>
      </c>
      <c r="E27" s="3" t="s">
        <v>17</v>
      </c>
      <c r="F27" s="3">
        <v>5</v>
      </c>
      <c r="G27" s="62" t="s">
        <v>230</v>
      </c>
      <c r="H27" s="15">
        <f>ROUND(טבלה1[[#This Row],[מחיר]]/טבלה1[[#This Row],[מטרm²]],0)</f>
        <v>1725</v>
      </c>
      <c r="I27" s="15">
        <v>69000</v>
      </c>
      <c r="J27" s="3">
        <v>40</v>
      </c>
      <c r="K27" s="3" t="s">
        <v>290</v>
      </c>
      <c r="L27" s="21">
        <v>12</v>
      </c>
      <c r="M27" s="22">
        <v>44034</v>
      </c>
      <c r="N27" s="21"/>
    </row>
    <row r="28" spans="1:14" ht="18">
      <c r="A28" s="88" t="s">
        <v>291</v>
      </c>
      <c r="B28" s="3" t="s">
        <v>17</v>
      </c>
      <c r="C28" s="3" t="s">
        <v>126</v>
      </c>
      <c r="D28" s="3" t="s">
        <v>17</v>
      </c>
      <c r="E28" s="3" t="s">
        <v>17</v>
      </c>
      <c r="F28" s="3">
        <v>5</v>
      </c>
      <c r="G28" s="62" t="s">
        <v>230</v>
      </c>
      <c r="H28" s="15">
        <f>ROUND(טבלה1[[#This Row],[מחיר]]/טבלה1[[#This Row],[מטרm²]],0)</f>
        <v>1700</v>
      </c>
      <c r="I28" s="15">
        <v>68000</v>
      </c>
      <c r="J28" s="3">
        <v>40</v>
      </c>
      <c r="K28" s="3" t="s">
        <v>292</v>
      </c>
      <c r="L28" s="21">
        <v>0</v>
      </c>
      <c r="M28" s="22">
        <v>44042</v>
      </c>
      <c r="N28" s="21"/>
    </row>
    <row r="29" spans="1:14" ht="18">
      <c r="A29" s="88" t="s">
        <v>293</v>
      </c>
      <c r="B29" s="3" t="s">
        <v>18</v>
      </c>
      <c r="C29" s="3" t="s">
        <v>18</v>
      </c>
      <c r="D29" s="3" t="s">
        <v>17</v>
      </c>
      <c r="E29" s="3" t="s">
        <v>17</v>
      </c>
      <c r="F29" s="3">
        <v>5</v>
      </c>
      <c r="G29" s="62" t="s">
        <v>230</v>
      </c>
      <c r="H29" s="15">
        <f>ROUND(טבלה1[[#This Row],[מחיר]]/טבלה1[[#This Row],[מטרm²]],0)</f>
        <v>1405</v>
      </c>
      <c r="I29" s="15">
        <v>59000</v>
      </c>
      <c r="J29" s="3">
        <v>42</v>
      </c>
      <c r="K29" s="3" t="s">
        <v>294</v>
      </c>
      <c r="L29" s="21">
        <v>15</v>
      </c>
      <c r="M29" s="22">
        <v>44014</v>
      </c>
      <c r="N29" s="21"/>
    </row>
    <row r="30" spans="1:14" ht="18">
      <c r="A30" s="88" t="s">
        <v>295</v>
      </c>
      <c r="B30" s="3" t="s">
        <v>17</v>
      </c>
      <c r="C30" s="3" t="s">
        <v>296</v>
      </c>
      <c r="D30" s="3" t="s">
        <v>17</v>
      </c>
      <c r="E30" s="3" t="s">
        <v>17</v>
      </c>
      <c r="F30" s="3">
        <v>9</v>
      </c>
      <c r="G30" s="62" t="s">
        <v>230</v>
      </c>
      <c r="H30" s="15">
        <f>ROUND(טבלה1[[#This Row],[מחיר]]/טבלה1[[#This Row],[מטרm²]],0)</f>
        <v>1409</v>
      </c>
      <c r="I30" s="15">
        <v>62000</v>
      </c>
      <c r="J30" s="3">
        <v>44</v>
      </c>
      <c r="K30" s="3" t="s">
        <v>297</v>
      </c>
      <c r="L30" s="21">
        <v>0</v>
      </c>
      <c r="M30" s="22">
        <v>44033</v>
      </c>
      <c r="N30" s="21">
        <v>58000</v>
      </c>
    </row>
    <row r="31" spans="1:14" ht="18">
      <c r="A31" s="88" t="s">
        <v>298</v>
      </c>
      <c r="B31" s="3" t="s">
        <v>17</v>
      </c>
      <c r="C31" s="3" t="s">
        <v>17</v>
      </c>
      <c r="D31" s="3" t="s">
        <v>17</v>
      </c>
      <c r="E31" s="3" t="s">
        <v>17</v>
      </c>
      <c r="F31" s="3">
        <v>3</v>
      </c>
      <c r="G31" s="62" t="s">
        <v>230</v>
      </c>
      <c r="H31" s="15">
        <f>ROUND(טבלה1[[#This Row],[מחיר]]/טבלה1[[#This Row],[מטרm²]],0)</f>
        <v>1864</v>
      </c>
      <c r="I31" s="15">
        <v>82000</v>
      </c>
      <c r="J31" s="3">
        <v>44</v>
      </c>
      <c r="K31" s="3" t="s">
        <v>299</v>
      </c>
      <c r="L31" s="94">
        <v>12</v>
      </c>
      <c r="M31" s="22">
        <v>44013</v>
      </c>
      <c r="N31" s="21"/>
    </row>
    <row r="32" spans="1:14" ht="18">
      <c r="A32" s="88" t="s">
        <v>300</v>
      </c>
      <c r="B32" s="3" t="s">
        <v>17</v>
      </c>
      <c r="C32" s="3" t="s">
        <v>17</v>
      </c>
      <c r="D32" s="3" t="s">
        <v>17</v>
      </c>
      <c r="E32" s="3" t="s">
        <v>17</v>
      </c>
      <c r="F32" s="3">
        <v>5</v>
      </c>
      <c r="G32" s="62" t="s">
        <v>230</v>
      </c>
      <c r="H32" s="15">
        <f>ROUND(טבלה1[[#This Row],[מחיר]]/טבלה1[[#This Row],[מטרm²]],0)</f>
        <v>1711</v>
      </c>
      <c r="I32" s="15">
        <v>77000</v>
      </c>
      <c r="J32" s="3">
        <v>45</v>
      </c>
      <c r="K32" s="3" t="s">
        <v>301</v>
      </c>
      <c r="L32" s="21">
        <v>0</v>
      </c>
      <c r="M32" s="22">
        <v>44012</v>
      </c>
      <c r="N32" s="21"/>
    </row>
    <row r="33" spans="1:14" ht="18">
      <c r="A33" s="88" t="s">
        <v>87</v>
      </c>
      <c r="B33" s="3" t="s">
        <v>17</v>
      </c>
      <c r="C33" s="3" t="s">
        <v>17</v>
      </c>
      <c r="D33" s="3" t="s">
        <v>17</v>
      </c>
      <c r="E33" s="3" t="s">
        <v>17</v>
      </c>
      <c r="F33" s="3">
        <v>4</v>
      </c>
      <c r="G33" s="62" t="s">
        <v>230</v>
      </c>
      <c r="H33" s="15">
        <f>ROUND(טבלה1[[#This Row],[מחיר]]/טבלה1[[#This Row],[מטרm²]],0)</f>
        <v>2111</v>
      </c>
      <c r="I33" s="15">
        <v>95000</v>
      </c>
      <c r="J33" s="3">
        <v>45</v>
      </c>
      <c r="K33" s="3" t="s">
        <v>302</v>
      </c>
      <c r="L33" s="94">
        <v>5</v>
      </c>
      <c r="M33" s="22">
        <v>44013</v>
      </c>
      <c r="N33" s="21">
        <v>68000</v>
      </c>
    </row>
    <row r="34" spans="1:14" ht="18">
      <c r="A34" s="88" t="s">
        <v>303</v>
      </c>
      <c r="B34" s="3" t="s">
        <v>17</v>
      </c>
      <c r="C34" s="3" t="s">
        <v>17</v>
      </c>
      <c r="D34" s="3" t="s">
        <v>17</v>
      </c>
      <c r="E34" s="3" t="s">
        <v>17</v>
      </c>
      <c r="F34" s="3">
        <v>5</v>
      </c>
      <c r="G34" s="63" t="s">
        <v>230</v>
      </c>
      <c r="H34" s="15">
        <f>ROUND(טבלה1[[#This Row],[מחיר]]/טבלה1[[#This Row],[מטרm²]],0)</f>
        <v>1511</v>
      </c>
      <c r="I34" s="15">
        <v>68000</v>
      </c>
      <c r="J34" s="3">
        <v>45</v>
      </c>
      <c r="K34" s="3" t="s">
        <v>304</v>
      </c>
      <c r="L34" s="21">
        <v>0</v>
      </c>
      <c r="M34" s="22">
        <v>44039</v>
      </c>
      <c r="N34" s="21"/>
    </row>
    <row r="35" spans="1:14" ht="18">
      <c r="A35" s="88" t="s">
        <v>305</v>
      </c>
      <c r="B35" s="3" t="s">
        <v>17</v>
      </c>
      <c r="C35" s="3" t="s">
        <v>17</v>
      </c>
      <c r="D35" s="3" t="s">
        <v>17</v>
      </c>
      <c r="E35" s="3" t="s">
        <v>17</v>
      </c>
      <c r="F35" s="3">
        <v>4</v>
      </c>
      <c r="G35" s="63" t="s">
        <v>230</v>
      </c>
      <c r="H35" s="15">
        <f>ROUND(טבלה1[[#This Row],[מחיר]]/טבלה1[[#This Row],[מטרm²]],0)</f>
        <v>1889</v>
      </c>
      <c r="I35" s="15">
        <v>85000</v>
      </c>
      <c r="J35" s="3">
        <v>45</v>
      </c>
      <c r="K35" s="3" t="s">
        <v>306</v>
      </c>
      <c r="L35" s="21">
        <v>10</v>
      </c>
      <c r="M35" s="22">
        <v>44018</v>
      </c>
      <c r="N35" s="21"/>
    </row>
    <row r="36" spans="1:14" ht="18">
      <c r="A36" s="88" t="s">
        <v>303</v>
      </c>
      <c r="B36" s="3" t="s">
        <v>17</v>
      </c>
      <c r="C36" s="3" t="s">
        <v>17</v>
      </c>
      <c r="D36" s="3" t="s">
        <v>17</v>
      </c>
      <c r="E36" s="3" t="s">
        <v>17</v>
      </c>
      <c r="F36" s="3">
        <v>5</v>
      </c>
      <c r="G36" s="62" t="s">
        <v>230</v>
      </c>
      <c r="H36" s="15">
        <f>ROUND(טבלה1[[#This Row],[מחיר]]/טבלה1[[#This Row],[מטרm²]],0)</f>
        <v>1889</v>
      </c>
      <c r="I36" s="15">
        <v>85000</v>
      </c>
      <c r="J36" s="3">
        <v>45</v>
      </c>
      <c r="K36" s="3" t="s">
        <v>306</v>
      </c>
      <c r="L36" s="21">
        <v>15</v>
      </c>
      <c r="M36" s="22">
        <v>44032</v>
      </c>
      <c r="N36" s="21">
        <v>68000</v>
      </c>
    </row>
    <row r="37" spans="1:14" ht="18">
      <c r="A37" s="90" t="s">
        <v>307</v>
      </c>
      <c r="B37" s="3" t="s">
        <v>18</v>
      </c>
      <c r="C37" s="3" t="s">
        <v>18</v>
      </c>
      <c r="D37" s="3" t="s">
        <v>17</v>
      </c>
      <c r="E37" s="3" t="s">
        <v>17</v>
      </c>
      <c r="F37" s="3">
        <v>8</v>
      </c>
      <c r="G37" s="62" t="s">
        <v>230</v>
      </c>
      <c r="H37" s="15">
        <f>ROUND(טבלה1[[#This Row],[מחיר]]/טבלה1[[#This Row],[מטרm²]],0)</f>
        <v>1667</v>
      </c>
      <c r="I37" s="15">
        <v>80000</v>
      </c>
      <c r="J37" s="3">
        <v>48</v>
      </c>
      <c r="K37" s="3" t="s">
        <v>308</v>
      </c>
      <c r="L37" s="21">
        <v>0</v>
      </c>
      <c r="M37" s="22">
        <v>44014</v>
      </c>
      <c r="N37" s="21"/>
    </row>
    <row r="38" spans="1:14" ht="18">
      <c r="A38" s="90" t="s">
        <v>309</v>
      </c>
      <c r="B38" s="3" t="s">
        <v>18</v>
      </c>
      <c r="C38" s="3" t="s">
        <v>17</v>
      </c>
      <c r="D38" s="3" t="s">
        <v>18</v>
      </c>
      <c r="E38" s="3" t="s">
        <v>17</v>
      </c>
      <c r="F38" s="3">
        <v>3</v>
      </c>
      <c r="G38" s="62" t="s">
        <v>230</v>
      </c>
      <c r="H38" s="15">
        <f>ROUND(טבלה1[[#This Row],[מחיר]]/טבלה1[[#This Row],[מטרm²]],0)</f>
        <v>1813</v>
      </c>
      <c r="I38" s="15">
        <v>87000</v>
      </c>
      <c r="J38" s="3">
        <v>48</v>
      </c>
      <c r="K38" s="3" t="s">
        <v>310</v>
      </c>
      <c r="L38" s="94">
        <v>0</v>
      </c>
      <c r="M38" s="22">
        <v>44013</v>
      </c>
      <c r="N38" s="21"/>
    </row>
    <row r="39" spans="1:14" ht="18">
      <c r="A39" s="88" t="s">
        <v>311</v>
      </c>
      <c r="B39" s="3" t="s">
        <v>17</v>
      </c>
      <c r="C39" s="3" t="s">
        <v>17</v>
      </c>
      <c r="D39" s="3" t="s">
        <v>17</v>
      </c>
      <c r="E39" s="3" t="s">
        <v>17</v>
      </c>
      <c r="F39" s="3">
        <v>3</v>
      </c>
      <c r="G39" s="62" t="s">
        <v>230</v>
      </c>
      <c r="H39" s="15">
        <f>ROUND(טבלה1[[#This Row],[מחיר]]/טבלה1[[#This Row],[מטרm²]],0)</f>
        <v>1813</v>
      </c>
      <c r="I39" s="15">
        <v>87000</v>
      </c>
      <c r="J39" s="3">
        <v>48</v>
      </c>
      <c r="K39" s="3" t="s">
        <v>310</v>
      </c>
      <c r="L39" s="94">
        <v>0</v>
      </c>
      <c r="M39" s="22">
        <v>44014</v>
      </c>
      <c r="N39" s="21"/>
    </row>
    <row r="40" spans="1:14" ht="18">
      <c r="A40" s="88" t="s">
        <v>312</v>
      </c>
      <c r="B40" s="3" t="s">
        <v>18</v>
      </c>
      <c r="C40" s="3" t="s">
        <v>17</v>
      </c>
      <c r="D40" s="3" t="s">
        <v>17</v>
      </c>
      <c r="E40" s="3" t="s">
        <v>17</v>
      </c>
      <c r="F40" s="3">
        <v>4</v>
      </c>
      <c r="G40" s="62" t="s">
        <v>230</v>
      </c>
      <c r="H40" s="15">
        <f>ROUND(טבלה1[[#This Row],[מחיר]]/טבלה1[[#This Row],[מטרm²]],0)</f>
        <v>1771</v>
      </c>
      <c r="I40" s="15">
        <v>85000</v>
      </c>
      <c r="J40" s="3">
        <v>48</v>
      </c>
      <c r="K40" s="3" t="s">
        <v>313</v>
      </c>
      <c r="L40" s="21">
        <v>10</v>
      </c>
      <c r="M40" s="22">
        <v>44006</v>
      </c>
      <c r="N40" s="21"/>
    </row>
    <row r="41" spans="1:14" ht="18">
      <c r="A41" s="88" t="s">
        <v>314</v>
      </c>
      <c r="B41" s="3" t="s">
        <v>17</v>
      </c>
      <c r="C41" s="3" t="s">
        <v>17</v>
      </c>
      <c r="D41" s="3" t="s">
        <v>17</v>
      </c>
      <c r="E41" s="3" t="s">
        <v>17</v>
      </c>
      <c r="F41" s="3">
        <v>3</v>
      </c>
      <c r="G41" s="62" t="s">
        <v>230</v>
      </c>
      <c r="H41" s="15">
        <f>ROUND(טבלה1[[#This Row],[מחיר]]/טבלה1[[#This Row],[מטרm²]],0)</f>
        <v>2143</v>
      </c>
      <c r="I41" s="15">
        <v>105000</v>
      </c>
      <c r="J41" s="3">
        <v>49</v>
      </c>
      <c r="K41" s="3" t="s">
        <v>315</v>
      </c>
      <c r="L41" s="94">
        <v>15</v>
      </c>
      <c r="M41" s="22">
        <v>43986</v>
      </c>
      <c r="N41" s="21"/>
    </row>
    <row r="42" spans="1:14" ht="18">
      <c r="A42" s="90" t="s">
        <v>316</v>
      </c>
      <c r="B42" s="3" t="s">
        <v>17</v>
      </c>
      <c r="C42" s="3" t="s">
        <v>17</v>
      </c>
      <c r="D42" s="3" t="s">
        <v>17</v>
      </c>
      <c r="E42" s="3" t="s">
        <v>17</v>
      </c>
      <c r="F42" s="3">
        <v>3</v>
      </c>
      <c r="G42" s="62" t="s">
        <v>230</v>
      </c>
      <c r="H42" s="15">
        <f>ROUND(טבלה1[[#This Row],[מחיר]]/טבלה1[[#This Row],[מטרm²]],0)</f>
        <v>2100</v>
      </c>
      <c r="I42" s="15">
        <v>105000</v>
      </c>
      <c r="J42" s="3">
        <v>50</v>
      </c>
      <c r="K42" s="95" t="s">
        <v>317</v>
      </c>
      <c r="L42" s="21">
        <v>0</v>
      </c>
      <c r="M42" s="22">
        <v>44011</v>
      </c>
      <c r="N42" s="21"/>
    </row>
    <row r="43" spans="1:14" ht="18">
      <c r="A43" s="88" t="s">
        <v>318</v>
      </c>
      <c r="B43" s="3" t="s">
        <v>18</v>
      </c>
      <c r="C43" s="3" t="s">
        <v>18</v>
      </c>
      <c r="D43" s="3" t="s">
        <v>17</v>
      </c>
      <c r="E43" s="3" t="s">
        <v>17</v>
      </c>
      <c r="F43" s="3">
        <v>4</v>
      </c>
      <c r="G43" s="62" t="s">
        <v>230</v>
      </c>
      <c r="H43" s="15">
        <f>ROUND(טבלה1[[#This Row],[מחיר]]/טבלה1[[#This Row],[מטרm²]],0)</f>
        <v>1000</v>
      </c>
      <c r="I43" s="15">
        <v>50000</v>
      </c>
      <c r="J43" s="3">
        <v>50</v>
      </c>
      <c r="K43" s="3" t="s">
        <v>240</v>
      </c>
      <c r="L43" s="21">
        <v>0</v>
      </c>
      <c r="M43" s="22">
        <v>43986</v>
      </c>
      <c r="N43" s="21"/>
    </row>
    <row r="44" spans="1:14" ht="18">
      <c r="A44" s="88" t="s">
        <v>319</v>
      </c>
      <c r="B44" s="3" t="s">
        <v>18</v>
      </c>
      <c r="C44" s="3" t="s">
        <v>18</v>
      </c>
      <c r="D44" s="3" t="s">
        <v>17</v>
      </c>
      <c r="E44" s="3" t="s">
        <v>17</v>
      </c>
      <c r="F44" s="3">
        <v>4</v>
      </c>
      <c r="G44" s="62" t="s">
        <v>230</v>
      </c>
      <c r="H44" s="15">
        <f>ROUND(טבלה1[[#This Row],[מחיר]]/טבלה1[[#This Row],[מטרm²]],0)</f>
        <v>1040</v>
      </c>
      <c r="I44" s="15">
        <v>52000</v>
      </c>
      <c r="J44" s="3">
        <v>50</v>
      </c>
      <c r="K44" s="3" t="s">
        <v>320</v>
      </c>
      <c r="L44" s="21">
        <v>0</v>
      </c>
      <c r="M44" s="22">
        <v>44051</v>
      </c>
      <c r="N44" s="21"/>
    </row>
    <row r="45" spans="1:14" ht="18">
      <c r="A45" s="88" t="s">
        <v>321</v>
      </c>
      <c r="B45" s="3" t="s">
        <v>18</v>
      </c>
      <c r="C45" s="3" t="s">
        <v>17</v>
      </c>
      <c r="D45" s="3" t="s">
        <v>17</v>
      </c>
      <c r="E45" s="3" t="s">
        <v>17</v>
      </c>
      <c r="F45" s="3">
        <v>7</v>
      </c>
      <c r="G45" s="62" t="s">
        <v>230</v>
      </c>
      <c r="H45" s="15">
        <f>ROUND(טבלה1[[#This Row],[מחיר]]/טבלה1[[#This Row],[מטרm²]],0)</f>
        <v>1700</v>
      </c>
      <c r="I45" s="15">
        <v>85000</v>
      </c>
      <c r="J45" s="3">
        <v>50</v>
      </c>
      <c r="K45" s="3" t="s">
        <v>306</v>
      </c>
      <c r="L45" s="21">
        <v>10</v>
      </c>
      <c r="M45" s="22">
        <v>44051</v>
      </c>
      <c r="N45" s="21"/>
    </row>
    <row r="46" spans="1:14" ht="18">
      <c r="A46" s="88" t="s">
        <v>322</v>
      </c>
      <c r="B46" s="3" t="s">
        <v>18</v>
      </c>
      <c r="C46" s="3" t="s">
        <v>17</v>
      </c>
      <c r="D46" s="3" t="s">
        <v>18</v>
      </c>
      <c r="E46" s="3" t="s">
        <v>17</v>
      </c>
      <c r="F46" s="3">
        <v>2</v>
      </c>
      <c r="G46" s="62" t="s">
        <v>230</v>
      </c>
      <c r="H46" s="15">
        <f>ROUND(טבלה1[[#This Row],[מחיר]]/טבלה1[[#This Row],[מטרm²]],0)</f>
        <v>2160</v>
      </c>
      <c r="I46" s="15">
        <v>108000</v>
      </c>
      <c r="J46" s="3">
        <v>50</v>
      </c>
      <c r="K46" s="3" t="s">
        <v>71</v>
      </c>
      <c r="L46" s="21">
        <v>0</v>
      </c>
      <c r="M46" s="22">
        <v>44038</v>
      </c>
      <c r="N46" s="21"/>
    </row>
    <row r="47" spans="1:14" ht="18">
      <c r="A47" s="88" t="s">
        <v>323</v>
      </c>
      <c r="B47" s="3" t="s">
        <v>17</v>
      </c>
      <c r="C47" s="3" t="s">
        <v>17</v>
      </c>
      <c r="D47" s="3" t="s">
        <v>17</v>
      </c>
      <c r="E47" s="3" t="s">
        <v>17</v>
      </c>
      <c r="F47" s="3">
        <v>3</v>
      </c>
      <c r="G47" s="62" t="s">
        <v>230</v>
      </c>
      <c r="H47" s="15">
        <f>ROUND(טבלה1[[#This Row],[מחיר]]/טבלה1[[#This Row],[מטרm²]],0)</f>
        <v>1712</v>
      </c>
      <c r="I47" s="15">
        <v>89000</v>
      </c>
      <c r="J47" s="3">
        <v>52</v>
      </c>
      <c r="K47" s="3" t="s">
        <v>324</v>
      </c>
      <c r="L47" s="21">
        <v>0</v>
      </c>
      <c r="M47" s="22">
        <v>44014</v>
      </c>
      <c r="N47" s="21"/>
    </row>
    <row r="48" spans="1:14" ht="18">
      <c r="A48" s="90" t="s">
        <v>325</v>
      </c>
      <c r="B48" s="3" t="s">
        <v>18</v>
      </c>
      <c r="C48" s="3" t="s">
        <v>18</v>
      </c>
      <c r="D48" s="3" t="s">
        <v>18</v>
      </c>
      <c r="E48" s="3" t="s">
        <v>18</v>
      </c>
      <c r="F48" s="3" t="s">
        <v>59</v>
      </c>
      <c r="G48" s="62" t="s">
        <v>230</v>
      </c>
      <c r="H48" s="15">
        <f>ROUND(טבלה1[[#This Row],[מחיר]]/טבלה1[[#This Row],[מטרm²]],0)</f>
        <v>904</v>
      </c>
      <c r="I48" s="15">
        <v>46999</v>
      </c>
      <c r="J48" s="3">
        <v>52</v>
      </c>
      <c r="K48" s="3" t="s">
        <v>326</v>
      </c>
      <c r="L48" s="21">
        <v>0</v>
      </c>
      <c r="M48" s="22">
        <v>43857</v>
      </c>
      <c r="N48" s="21"/>
    </row>
    <row r="49" spans="1:14" ht="18">
      <c r="A49" s="88" t="s">
        <v>327</v>
      </c>
      <c r="B49" s="3" t="s">
        <v>17</v>
      </c>
      <c r="C49" s="3" t="s">
        <v>17</v>
      </c>
      <c r="D49" s="3" t="s">
        <v>17</v>
      </c>
      <c r="E49" s="3" t="s">
        <v>17</v>
      </c>
      <c r="F49" s="3">
        <v>3</v>
      </c>
      <c r="G49" s="62" t="s">
        <v>230</v>
      </c>
      <c r="H49" s="15">
        <f>ROUND(טבלה1[[#This Row],[מחיר]]/טבלה1[[#This Row],[מטרm²]],0)</f>
        <v>1759</v>
      </c>
      <c r="I49" s="15">
        <v>95000</v>
      </c>
      <c r="J49" s="3">
        <v>54</v>
      </c>
      <c r="K49" s="3" t="s">
        <v>299</v>
      </c>
      <c r="L49" s="21">
        <v>12</v>
      </c>
      <c r="M49" s="22">
        <v>44013</v>
      </c>
      <c r="N49" s="21"/>
    </row>
    <row r="50" spans="1:14" ht="18">
      <c r="A50" s="88"/>
      <c r="G50" s="62"/>
      <c r="H50" s="21"/>
      <c r="I50" s="21"/>
      <c r="L50" s="21"/>
      <c r="M50" s="22"/>
      <c r="N50" s="21"/>
    </row>
    <row r="51" spans="1:14" ht="20.25">
      <c r="A51" s="90"/>
      <c r="G51" s="92" t="s">
        <v>106</v>
      </c>
      <c r="H51" s="21"/>
      <c r="I51" s="21"/>
      <c r="L51" s="21"/>
      <c r="M51" s="22"/>
      <c r="N51" s="21"/>
    </row>
    <row r="52" spans="1:14">
      <c r="A52" s="88"/>
      <c r="H52" s="83">
        <f>AVERAGE(H54:H67)</f>
        <v>1495.3571428571429</v>
      </c>
      <c r="I52" s="83">
        <f>AVERAGE(I54:I67)</f>
        <v>90571.428571428565</v>
      </c>
      <c r="L52" s="21"/>
      <c r="M52" s="22"/>
      <c r="N52" s="21"/>
    </row>
    <row r="53" spans="1:14" ht="36">
      <c r="A53" s="75" t="s">
        <v>2</v>
      </c>
      <c r="B53" s="75" t="s">
        <v>3</v>
      </c>
      <c r="C53" s="75" t="s">
        <v>4</v>
      </c>
      <c r="D53" s="75" t="s">
        <v>5</v>
      </c>
      <c r="E53" s="75" t="s">
        <v>6</v>
      </c>
      <c r="F53" s="75" t="s">
        <v>7</v>
      </c>
      <c r="G53" s="93" t="s">
        <v>224</v>
      </c>
      <c r="H53" s="75" t="s">
        <v>8</v>
      </c>
      <c r="I53" s="75" t="s">
        <v>9</v>
      </c>
      <c r="J53" s="75" t="s">
        <v>10</v>
      </c>
      <c r="K53" s="75" t="s">
        <v>11</v>
      </c>
      <c r="L53" s="75" t="s">
        <v>12</v>
      </c>
      <c r="M53" s="75" t="s">
        <v>13</v>
      </c>
      <c r="N53" s="21"/>
    </row>
    <row r="54" spans="1:14" ht="18">
      <c r="A54" s="88" t="s">
        <v>107</v>
      </c>
      <c r="B54" s="3" t="s">
        <v>17</v>
      </c>
      <c r="C54" s="3" t="s">
        <v>17</v>
      </c>
      <c r="D54" s="3" t="s">
        <v>18</v>
      </c>
      <c r="E54" s="3" t="s">
        <v>17</v>
      </c>
      <c r="F54" s="3">
        <v>7</v>
      </c>
      <c r="G54" s="62" t="s">
        <v>230</v>
      </c>
      <c r="H54" s="15">
        <f>ROUND(טבלה1[[#This Row],[מחיר]]/טבלה1[[#This Row],[מטרm²]],0)</f>
        <v>1091</v>
      </c>
      <c r="I54" s="15">
        <v>60000</v>
      </c>
      <c r="J54" s="3">
        <v>55</v>
      </c>
      <c r="K54" s="3" t="s">
        <v>108</v>
      </c>
      <c r="L54" s="21">
        <v>0</v>
      </c>
      <c r="M54" s="22">
        <v>43983</v>
      </c>
      <c r="N54" s="21"/>
    </row>
    <row r="55" spans="1:14" ht="18">
      <c r="A55" s="88" t="s">
        <v>109</v>
      </c>
      <c r="B55" s="3" t="s">
        <v>17</v>
      </c>
      <c r="C55" s="3" t="s">
        <v>17</v>
      </c>
      <c r="D55" s="3" t="s">
        <v>18</v>
      </c>
      <c r="E55" s="3" t="s">
        <v>18</v>
      </c>
      <c r="F55" s="3">
        <v>3</v>
      </c>
      <c r="G55" s="62" t="s">
        <v>230</v>
      </c>
      <c r="H55" s="15">
        <f>ROUND(טבלה1[[#This Row],[מחיר]]/טבלה1[[#This Row],[מטרm²]],0)</f>
        <v>1964</v>
      </c>
      <c r="I55" s="15">
        <v>108000</v>
      </c>
      <c r="J55" s="3">
        <v>55</v>
      </c>
      <c r="K55" s="3" t="s">
        <v>110</v>
      </c>
      <c r="L55" s="21">
        <v>0</v>
      </c>
      <c r="M55" s="22">
        <v>43977</v>
      </c>
      <c r="N55" s="21"/>
    </row>
    <row r="56" spans="1:14" ht="18">
      <c r="A56" s="88" t="s">
        <v>111</v>
      </c>
      <c r="B56" s="3" t="s">
        <v>18</v>
      </c>
      <c r="C56" s="3" t="s">
        <v>18</v>
      </c>
      <c r="D56" s="3" t="s">
        <v>17</v>
      </c>
      <c r="E56" s="3" t="s">
        <v>17</v>
      </c>
      <c r="F56" s="3">
        <v>6</v>
      </c>
      <c r="G56" s="62" t="s">
        <v>230</v>
      </c>
      <c r="H56" s="15">
        <f>ROUND(טבלה1[[#This Row],[מחיר]]/טבלה1[[#This Row],[מטרm²]],0)</f>
        <v>1309</v>
      </c>
      <c r="I56" s="15">
        <v>72000</v>
      </c>
      <c r="J56" s="3">
        <v>55</v>
      </c>
      <c r="K56" s="3" t="s">
        <v>112</v>
      </c>
      <c r="L56" s="21">
        <v>0</v>
      </c>
      <c r="M56" s="22">
        <v>44052</v>
      </c>
      <c r="N56" s="21"/>
    </row>
    <row r="57" spans="1:14" ht="18">
      <c r="A57" s="88" t="s">
        <v>328</v>
      </c>
      <c r="B57" s="3" t="s">
        <v>17</v>
      </c>
      <c r="C57" s="3" t="s">
        <v>126</v>
      </c>
      <c r="D57" s="3" t="s">
        <v>18</v>
      </c>
      <c r="E57" s="3" t="s">
        <v>17</v>
      </c>
      <c r="F57" s="3">
        <v>3</v>
      </c>
      <c r="G57" s="62" t="s">
        <v>230</v>
      </c>
      <c r="H57" s="15">
        <f>ROUND(טבלה1[[#This Row],[מחיר]]/טבלה1[[#This Row],[מטרm²]],0)</f>
        <v>1526</v>
      </c>
      <c r="I57" s="15">
        <v>87000</v>
      </c>
      <c r="J57" s="3">
        <v>57</v>
      </c>
      <c r="K57" s="3" t="s">
        <v>329</v>
      </c>
      <c r="L57" s="21">
        <v>0</v>
      </c>
      <c r="M57" s="22">
        <v>44051</v>
      </c>
      <c r="N57" s="21"/>
    </row>
    <row r="58" spans="1:14" ht="18">
      <c r="A58" s="90" t="s">
        <v>113</v>
      </c>
      <c r="B58" s="3" t="s">
        <v>17</v>
      </c>
      <c r="C58" s="3" t="s">
        <v>17</v>
      </c>
      <c r="D58" s="3" t="s">
        <v>17</v>
      </c>
      <c r="E58" s="3" t="s">
        <v>17</v>
      </c>
      <c r="F58" s="3">
        <v>3</v>
      </c>
      <c r="G58" s="62" t="s">
        <v>230</v>
      </c>
      <c r="H58" s="15">
        <f>ROUND(טבלה1[[#This Row],[מחיר]]/טבלה1[[#This Row],[מטרm²]],0)</f>
        <v>1603</v>
      </c>
      <c r="I58" s="15">
        <v>93000</v>
      </c>
      <c r="J58" s="3">
        <v>58</v>
      </c>
      <c r="K58" s="3" t="s">
        <v>114</v>
      </c>
      <c r="L58" s="21">
        <v>0</v>
      </c>
      <c r="M58" s="22">
        <v>44014</v>
      </c>
      <c r="N58" s="21"/>
    </row>
    <row r="59" spans="1:14" ht="18">
      <c r="A59" s="88" t="s">
        <v>115</v>
      </c>
      <c r="B59" s="3" t="s">
        <v>17</v>
      </c>
      <c r="C59" s="3" t="s">
        <v>17</v>
      </c>
      <c r="D59" s="3" t="s">
        <v>17</v>
      </c>
      <c r="E59" s="3" t="s">
        <v>17</v>
      </c>
      <c r="F59" s="3">
        <v>3</v>
      </c>
      <c r="G59" s="62" t="s">
        <v>230</v>
      </c>
      <c r="H59" s="15">
        <f>ROUND(טבלה1[[#This Row],[מחיר]]/טבלה1[[#This Row],[מטרm²]],0)</f>
        <v>1603</v>
      </c>
      <c r="I59" s="15">
        <v>93000</v>
      </c>
      <c r="J59" s="3">
        <v>58</v>
      </c>
      <c r="K59" s="3" t="s">
        <v>114</v>
      </c>
      <c r="L59" s="94">
        <v>0</v>
      </c>
      <c r="M59" s="22">
        <v>44014</v>
      </c>
      <c r="N59" s="21"/>
    </row>
    <row r="60" spans="1:14" ht="18">
      <c r="A60" s="88" t="s">
        <v>116</v>
      </c>
      <c r="B60" s="3" t="s">
        <v>18</v>
      </c>
      <c r="C60" s="3" t="s">
        <v>17</v>
      </c>
      <c r="D60" s="3" t="s">
        <v>18</v>
      </c>
      <c r="E60" s="3" t="s">
        <v>17</v>
      </c>
      <c r="F60" s="3">
        <v>1</v>
      </c>
      <c r="G60" s="62" t="s">
        <v>230</v>
      </c>
      <c r="H60" s="15">
        <f>ROUND(טבלה1[[#This Row],[מחיר]]/טבלה1[[#This Row],[מטרm²]],0)</f>
        <v>2288</v>
      </c>
      <c r="I60" s="15">
        <v>135000</v>
      </c>
      <c r="J60" s="3">
        <v>59</v>
      </c>
      <c r="K60" s="3" t="s">
        <v>117</v>
      </c>
      <c r="L60" s="21">
        <v>0</v>
      </c>
      <c r="M60" s="22">
        <v>44013</v>
      </c>
      <c r="N60" s="21"/>
    </row>
    <row r="61" spans="1:14" ht="18">
      <c r="A61" s="90" t="s">
        <v>118</v>
      </c>
      <c r="B61" s="3" t="s">
        <v>18</v>
      </c>
      <c r="C61" s="3" t="s">
        <v>18</v>
      </c>
      <c r="D61" s="3" t="s">
        <v>18</v>
      </c>
      <c r="E61" s="3" t="s">
        <v>18</v>
      </c>
      <c r="F61" s="3">
        <v>3</v>
      </c>
      <c r="G61" s="62" t="s">
        <v>230</v>
      </c>
      <c r="H61" s="15">
        <f>ROUND(טבלה1[[#This Row],[מחיר]]/טבלה1[[#This Row],[מטרm²]],0)</f>
        <v>1217</v>
      </c>
      <c r="I61" s="15">
        <v>73000</v>
      </c>
      <c r="J61" s="3">
        <v>60</v>
      </c>
      <c r="K61" s="3" t="s">
        <v>119</v>
      </c>
      <c r="L61" s="21">
        <v>0</v>
      </c>
      <c r="M61" s="22">
        <v>43987</v>
      </c>
      <c r="N61" s="21"/>
    </row>
    <row r="62" spans="1:14" ht="18">
      <c r="A62" s="88" t="s">
        <v>118</v>
      </c>
      <c r="B62" s="3" t="s">
        <v>18</v>
      </c>
      <c r="C62" s="3" t="s">
        <v>120</v>
      </c>
      <c r="D62" s="3" t="s">
        <v>17</v>
      </c>
      <c r="E62" s="3" t="s">
        <v>18</v>
      </c>
      <c r="F62" s="3">
        <v>3</v>
      </c>
      <c r="G62" s="62" t="s">
        <v>230</v>
      </c>
      <c r="H62" s="15">
        <f>ROUND(טבלה1[[#This Row],[מחיר]]/טבלה1[[#This Row],[מטרm²]],0)</f>
        <v>1217</v>
      </c>
      <c r="I62" s="15">
        <v>73000</v>
      </c>
      <c r="J62" s="3">
        <v>60</v>
      </c>
      <c r="K62" s="3" t="s">
        <v>121</v>
      </c>
      <c r="L62" s="21">
        <v>0</v>
      </c>
      <c r="M62" s="22">
        <v>43987</v>
      </c>
      <c r="N62" s="21"/>
    </row>
    <row r="63" spans="1:14" ht="18">
      <c r="A63" s="88" t="s">
        <v>122</v>
      </c>
      <c r="B63" s="3" t="s">
        <v>18</v>
      </c>
      <c r="C63" s="3" t="s">
        <v>18</v>
      </c>
      <c r="D63" s="3" t="s">
        <v>17</v>
      </c>
      <c r="E63" s="3" t="s">
        <v>17</v>
      </c>
      <c r="F63" s="3">
        <v>7</v>
      </c>
      <c r="G63" s="62" t="s">
        <v>230</v>
      </c>
      <c r="H63" s="15">
        <f>ROUND(טבלה1[[#This Row],[מחיר]]/טבלה1[[#This Row],[מטרm²]],0)</f>
        <v>1281</v>
      </c>
      <c r="I63" s="15">
        <v>82000</v>
      </c>
      <c r="J63" s="3">
        <v>64</v>
      </c>
      <c r="K63" s="3" t="s">
        <v>55</v>
      </c>
      <c r="L63" s="21">
        <v>0</v>
      </c>
      <c r="M63" s="22">
        <v>44011</v>
      </c>
      <c r="N63" s="21"/>
    </row>
    <row r="64" spans="1:14" ht="18">
      <c r="A64" s="88" t="s">
        <v>330</v>
      </c>
      <c r="B64" s="3" t="s">
        <v>18</v>
      </c>
      <c r="C64" s="3" t="s">
        <v>17</v>
      </c>
      <c r="D64" s="3" t="s">
        <v>17</v>
      </c>
      <c r="E64" s="3" t="s">
        <v>17</v>
      </c>
      <c r="F64" s="3">
        <v>6</v>
      </c>
      <c r="G64" s="62" t="s">
        <v>230</v>
      </c>
      <c r="H64" s="15">
        <f>ROUND(טבלה1[[#This Row],[מחיר]]/טבלה1[[#This Row],[מטרm²]],0)</f>
        <v>1108</v>
      </c>
      <c r="I64" s="15">
        <v>72000</v>
      </c>
      <c r="J64" s="3">
        <v>65</v>
      </c>
      <c r="K64" s="3" t="s">
        <v>331</v>
      </c>
      <c r="L64" s="21">
        <v>0</v>
      </c>
      <c r="M64" s="22">
        <v>44014</v>
      </c>
      <c r="N64" s="21"/>
    </row>
    <row r="65" spans="1:14" ht="18">
      <c r="A65" s="88" t="s">
        <v>123</v>
      </c>
      <c r="B65" s="3" t="s">
        <v>17</v>
      </c>
      <c r="C65" s="3" t="s">
        <v>18</v>
      </c>
      <c r="D65" s="3" t="s">
        <v>17</v>
      </c>
      <c r="E65" s="3" t="s">
        <v>17</v>
      </c>
      <c r="F65" s="3">
        <v>6</v>
      </c>
      <c r="G65" s="62" t="s">
        <v>230</v>
      </c>
      <c r="H65" s="15">
        <f>ROUND(טבלה1[[#This Row],[מחיר]]/טבלה1[[#This Row],[מטרm²]],0)</f>
        <v>1493</v>
      </c>
      <c r="I65" s="15">
        <v>100000</v>
      </c>
      <c r="J65" s="3">
        <v>67</v>
      </c>
      <c r="K65" s="3" t="s">
        <v>124</v>
      </c>
      <c r="L65" s="21">
        <v>0</v>
      </c>
      <c r="M65" s="22">
        <v>44004</v>
      </c>
      <c r="N65" s="21"/>
    </row>
    <row r="66" spans="1:14" ht="18">
      <c r="A66" s="88" t="s">
        <v>125</v>
      </c>
      <c r="B66" s="3" t="s">
        <v>17</v>
      </c>
      <c r="C66" s="3" t="s">
        <v>126</v>
      </c>
      <c r="D66" s="3" t="s">
        <v>18</v>
      </c>
      <c r="E66" s="3" t="s">
        <v>17</v>
      </c>
      <c r="F66" s="3">
        <v>2</v>
      </c>
      <c r="G66" s="62" t="s">
        <v>230</v>
      </c>
      <c r="H66" s="15">
        <f>ROUND(טבלה1[[#This Row],[מחיר]]/טבלה1[[#This Row],[מטרm²]],0)</f>
        <v>1397</v>
      </c>
      <c r="I66" s="15">
        <v>95000</v>
      </c>
      <c r="J66" s="3">
        <v>68</v>
      </c>
      <c r="K66" s="3" t="s">
        <v>127</v>
      </c>
      <c r="L66" s="21">
        <v>0</v>
      </c>
      <c r="M66" s="22">
        <v>43824</v>
      </c>
      <c r="N66" s="21"/>
    </row>
    <row r="67" spans="1:14" ht="18">
      <c r="A67" s="88" t="s">
        <v>128</v>
      </c>
      <c r="B67" s="3" t="s">
        <v>18</v>
      </c>
      <c r="C67" s="3" t="s">
        <v>120</v>
      </c>
      <c r="D67" s="3" t="s">
        <v>17</v>
      </c>
      <c r="E67" s="3" t="s">
        <v>17</v>
      </c>
      <c r="F67" s="3">
        <v>4</v>
      </c>
      <c r="G67" s="62" t="s">
        <v>230</v>
      </c>
      <c r="H67" s="15">
        <f>ROUND(טבלה1[[#This Row],[מחיר]]/טבלה1[[#This Row],[מטרm²]],0)</f>
        <v>1838</v>
      </c>
      <c r="I67" s="15">
        <v>125000</v>
      </c>
      <c r="J67" s="3">
        <v>68</v>
      </c>
      <c r="K67" s="3" t="s">
        <v>129</v>
      </c>
      <c r="L67" s="21">
        <v>0</v>
      </c>
      <c r="M67" s="22">
        <v>44009</v>
      </c>
      <c r="N67" s="21"/>
    </row>
    <row r="68" spans="1:14" ht="18">
      <c r="A68" s="88"/>
      <c r="G68" s="62"/>
      <c r="H68" s="21"/>
      <c r="I68" s="21"/>
      <c r="L68" s="21"/>
      <c r="M68" s="22"/>
      <c r="N68" s="21"/>
    </row>
    <row r="69" spans="1:14" ht="20.25">
      <c r="A69" s="90"/>
      <c r="G69" s="92" t="s">
        <v>137</v>
      </c>
      <c r="H69" s="21"/>
      <c r="I69" s="21"/>
      <c r="L69" s="21"/>
      <c r="M69" s="22"/>
      <c r="N69" s="21"/>
    </row>
    <row r="70" spans="1:14">
      <c r="A70" s="88"/>
      <c r="H70" s="83">
        <f>AVERAGE(H72:H78,H80:H83)</f>
        <v>1618.7272727272727</v>
      </c>
      <c r="I70" s="83">
        <f>AVERAGE(I72,N73,I74:I78,I80:I83)</f>
        <v>146818.18181818182</v>
      </c>
      <c r="L70" s="21"/>
      <c r="M70" s="22"/>
      <c r="N70" s="21"/>
    </row>
    <row r="71" spans="1:14" ht="36">
      <c r="A71" s="75" t="s">
        <v>2</v>
      </c>
      <c r="B71" s="75" t="s">
        <v>3</v>
      </c>
      <c r="C71" s="75" t="s">
        <v>4</v>
      </c>
      <c r="D71" s="75" t="s">
        <v>5</v>
      </c>
      <c r="E71" s="75" t="s">
        <v>6</v>
      </c>
      <c r="F71" s="75" t="s">
        <v>7</v>
      </c>
      <c r="G71" s="93" t="s">
        <v>224</v>
      </c>
      <c r="H71" s="75" t="s">
        <v>8</v>
      </c>
      <c r="I71" s="75" t="s">
        <v>9</v>
      </c>
      <c r="J71" s="75" t="s">
        <v>10</v>
      </c>
      <c r="K71" s="75" t="s">
        <v>11</v>
      </c>
      <c r="L71" s="75" t="s">
        <v>12</v>
      </c>
      <c r="M71" s="75" t="s">
        <v>13</v>
      </c>
      <c r="N71" s="21"/>
    </row>
    <row r="72" spans="1:14" ht="18">
      <c r="A72" s="88" t="s">
        <v>138</v>
      </c>
      <c r="B72" s="3" t="s">
        <v>17</v>
      </c>
      <c r="C72" s="3" t="s">
        <v>17</v>
      </c>
      <c r="D72" s="3" t="s">
        <v>18</v>
      </c>
      <c r="E72" s="3" t="s">
        <v>17</v>
      </c>
      <c r="F72" s="3">
        <v>2</v>
      </c>
      <c r="G72" s="62" t="s">
        <v>230</v>
      </c>
      <c r="H72" s="15">
        <f>ROUND(טבלה1[[#This Row],[מחיר]]/טבלה1[[#This Row],[מטרm²]],0)</f>
        <v>2055</v>
      </c>
      <c r="I72" s="15">
        <v>150000</v>
      </c>
      <c r="J72" s="3">
        <v>73</v>
      </c>
      <c r="K72" s="3" t="s">
        <v>139</v>
      </c>
      <c r="L72" s="21">
        <v>0</v>
      </c>
      <c r="M72" s="22">
        <v>43851</v>
      </c>
      <c r="N72" s="21"/>
    </row>
    <row r="73" spans="1:14" ht="18">
      <c r="A73" s="88" t="s">
        <v>140</v>
      </c>
      <c r="B73" s="3" t="s">
        <v>17</v>
      </c>
      <c r="C73" s="3" t="s">
        <v>126</v>
      </c>
      <c r="D73" s="3" t="s">
        <v>17</v>
      </c>
      <c r="E73" s="3" t="s">
        <v>17</v>
      </c>
      <c r="F73" s="3">
        <v>2</v>
      </c>
      <c r="G73" s="62" t="s">
        <v>230</v>
      </c>
      <c r="H73" s="15">
        <f>ROUND(טבלה1[[#This Row],[מחיר]]/טבלה1[[#This Row],[מטרm²]],0)</f>
        <v>2260</v>
      </c>
      <c r="I73" s="15">
        <v>165000</v>
      </c>
      <c r="J73" s="3">
        <v>73</v>
      </c>
      <c r="K73" s="3" t="s">
        <v>141</v>
      </c>
      <c r="L73" s="21">
        <v>15</v>
      </c>
      <c r="M73" s="22">
        <v>44043</v>
      </c>
      <c r="N73" s="21">
        <v>150000</v>
      </c>
    </row>
    <row r="74" spans="1:14" ht="18">
      <c r="A74" s="88" t="s">
        <v>142</v>
      </c>
      <c r="B74" s="3" t="s">
        <v>18</v>
      </c>
      <c r="C74" s="3" t="s">
        <v>18</v>
      </c>
      <c r="D74" s="3" t="s">
        <v>17</v>
      </c>
      <c r="E74" s="3" t="s">
        <v>17</v>
      </c>
      <c r="F74" s="3">
        <v>2</v>
      </c>
      <c r="G74" s="62" t="s">
        <v>230</v>
      </c>
      <c r="H74" s="15">
        <f>ROUND(טבלה1[[#This Row],[מחיר]]/טבלה1[[#This Row],[מטרm²]],0)</f>
        <v>1284</v>
      </c>
      <c r="I74" s="15">
        <v>95000</v>
      </c>
      <c r="J74" s="3">
        <v>74</v>
      </c>
      <c r="K74" s="3" t="s">
        <v>143</v>
      </c>
      <c r="L74" s="21">
        <v>20</v>
      </c>
      <c r="M74" s="22">
        <v>43984</v>
      </c>
      <c r="N74" s="21"/>
    </row>
    <row r="75" spans="1:14" ht="18">
      <c r="A75" s="88" t="s">
        <v>144</v>
      </c>
      <c r="B75" s="3" t="s">
        <v>17</v>
      </c>
      <c r="C75" s="3" t="s">
        <v>18</v>
      </c>
      <c r="D75" s="3" t="s">
        <v>17</v>
      </c>
      <c r="E75" s="3" t="s">
        <v>17</v>
      </c>
      <c r="F75" s="3">
        <v>5</v>
      </c>
      <c r="G75" s="62" t="s">
        <v>230</v>
      </c>
      <c r="H75" s="15">
        <f>ROUND(טבלה1[[#This Row],[מחיר]]/טבלה1[[#This Row],[מטרm²]],0)</f>
        <v>1600</v>
      </c>
      <c r="I75" s="15">
        <v>120000</v>
      </c>
      <c r="J75" s="3">
        <v>75</v>
      </c>
      <c r="K75" s="3" t="s">
        <v>145</v>
      </c>
      <c r="L75" s="21">
        <v>13</v>
      </c>
      <c r="M75" s="22">
        <v>44051</v>
      </c>
      <c r="N75" s="21"/>
    </row>
    <row r="76" spans="1:14" ht="18">
      <c r="A76" s="88" t="s">
        <v>146</v>
      </c>
      <c r="B76" s="3" t="s">
        <v>18</v>
      </c>
      <c r="C76" s="3" t="s">
        <v>18</v>
      </c>
      <c r="D76" s="3" t="s">
        <v>18</v>
      </c>
      <c r="E76" s="3" t="s">
        <v>17</v>
      </c>
      <c r="F76" s="3">
        <v>4</v>
      </c>
      <c r="G76" s="62" t="s">
        <v>230</v>
      </c>
      <c r="H76" s="15">
        <f>ROUND(טבלה1[[#This Row],[מחיר]]/טבלה1[[#This Row],[מטרm²]],0)</f>
        <v>1293</v>
      </c>
      <c r="I76" s="15">
        <v>97000</v>
      </c>
      <c r="J76" s="3">
        <v>75</v>
      </c>
      <c r="K76" s="3" t="s">
        <v>147</v>
      </c>
      <c r="L76" s="21">
        <v>0</v>
      </c>
      <c r="M76" s="22">
        <v>44041</v>
      </c>
      <c r="N76" s="21"/>
    </row>
    <row r="77" spans="1:14" ht="18">
      <c r="A77" s="88" t="s">
        <v>148</v>
      </c>
      <c r="B77" s="3" t="s">
        <v>18</v>
      </c>
      <c r="C77" s="3" t="s">
        <v>18</v>
      </c>
      <c r="D77" s="3" t="s">
        <v>18</v>
      </c>
      <c r="E77" s="3" t="s">
        <v>18</v>
      </c>
      <c r="F77" s="3">
        <v>3</v>
      </c>
      <c r="G77" s="62" t="s">
        <v>230</v>
      </c>
      <c r="H77" s="15">
        <f>ROUND(טבלה1[[#This Row],[מחיר]]/טבלה1[[#This Row],[מטרm²]],0)</f>
        <v>1193</v>
      </c>
      <c r="I77" s="15">
        <v>99000</v>
      </c>
      <c r="J77" s="3">
        <v>83</v>
      </c>
      <c r="K77" s="3" t="s">
        <v>149</v>
      </c>
      <c r="L77" s="21">
        <v>0</v>
      </c>
      <c r="M77" s="22">
        <v>43874</v>
      </c>
      <c r="N77" s="21"/>
    </row>
    <row r="78" spans="1:14" ht="18">
      <c r="A78" s="88" t="s">
        <v>150</v>
      </c>
      <c r="B78" s="3" t="s">
        <v>17</v>
      </c>
      <c r="C78" s="3" t="s">
        <v>17</v>
      </c>
      <c r="D78" s="3" t="s">
        <v>17</v>
      </c>
      <c r="E78" s="3" t="s">
        <v>17</v>
      </c>
      <c r="F78" s="3">
        <v>7</v>
      </c>
      <c r="G78" s="62" t="s">
        <v>230</v>
      </c>
      <c r="H78" s="15">
        <f>ROUND(טבלה1[[#This Row],[מחיר]]/טבלה1[[#This Row],[מטרm²]],0)</f>
        <v>2176</v>
      </c>
      <c r="I78" s="15">
        <v>185000</v>
      </c>
      <c r="J78" s="3">
        <v>85</v>
      </c>
      <c r="K78" s="3" t="s">
        <v>151</v>
      </c>
      <c r="L78" s="94">
        <v>1</v>
      </c>
      <c r="M78" s="22">
        <v>44013</v>
      </c>
      <c r="N78" s="21"/>
    </row>
    <row r="79" spans="1:14" ht="18">
      <c r="A79" s="88" t="s">
        <v>152</v>
      </c>
      <c r="B79" s="3" t="s">
        <v>17</v>
      </c>
      <c r="C79" s="3" t="s">
        <v>18</v>
      </c>
      <c r="D79" s="3" t="s">
        <v>17</v>
      </c>
      <c r="F79" s="3" t="s">
        <v>59</v>
      </c>
      <c r="G79" s="62" t="s">
        <v>230</v>
      </c>
      <c r="H79" s="15">
        <f>ROUND(טבלה1[[#This Row],[מחיר]]/טבלה1[[#This Row],[מטרm²]],0)</f>
        <v>882</v>
      </c>
      <c r="I79" s="15">
        <v>75000</v>
      </c>
      <c r="J79" s="3">
        <v>85</v>
      </c>
      <c r="K79" s="3" t="s">
        <v>153</v>
      </c>
      <c r="L79" s="21">
        <v>0</v>
      </c>
      <c r="M79" s="22">
        <v>43943</v>
      </c>
      <c r="N79" s="21"/>
    </row>
    <row r="80" spans="1:14" ht="18">
      <c r="A80" s="88" t="s">
        <v>332</v>
      </c>
      <c r="B80" s="3" t="s">
        <v>18</v>
      </c>
      <c r="C80" s="3" t="s">
        <v>18</v>
      </c>
      <c r="D80" s="3" t="s">
        <v>17</v>
      </c>
      <c r="E80" s="3" t="s">
        <v>17</v>
      </c>
      <c r="F80" s="3">
        <v>1</v>
      </c>
      <c r="G80" s="63" t="s">
        <v>230</v>
      </c>
      <c r="H80" s="15">
        <f>ROUND(טבלה1[[#This Row],[מחיר]]/טבלה1[[#This Row],[מטרm²]],0)</f>
        <v>1045</v>
      </c>
      <c r="I80" s="15">
        <v>92000</v>
      </c>
      <c r="J80" s="3">
        <v>88</v>
      </c>
      <c r="K80" s="3" t="s">
        <v>333</v>
      </c>
      <c r="L80" s="21">
        <v>0</v>
      </c>
      <c r="M80" s="22">
        <v>43899</v>
      </c>
      <c r="N80" s="21"/>
    </row>
    <row r="81" spans="1:14" ht="18">
      <c r="A81" s="88" t="s">
        <v>334</v>
      </c>
      <c r="C81" s="3" t="s">
        <v>18</v>
      </c>
      <c r="F81" s="3">
        <v>1</v>
      </c>
      <c r="G81" s="63" t="s">
        <v>230</v>
      </c>
      <c r="H81" s="15">
        <f>ROUND(טבלה1[[#This Row],[מחיר]]/טבלה1[[#This Row],[מטרm²]],0)</f>
        <v>1045</v>
      </c>
      <c r="I81" s="15">
        <v>92000</v>
      </c>
      <c r="J81" s="3">
        <v>88</v>
      </c>
      <c r="K81" s="3" t="s">
        <v>333</v>
      </c>
      <c r="L81" s="21">
        <v>0</v>
      </c>
      <c r="M81" s="22">
        <v>43987</v>
      </c>
      <c r="N81" s="21"/>
    </row>
    <row r="82" spans="1:14" ht="18">
      <c r="A82" s="88" t="s">
        <v>154</v>
      </c>
      <c r="B82" s="3" t="s">
        <v>17</v>
      </c>
      <c r="C82" s="3" t="s">
        <v>17</v>
      </c>
      <c r="D82" s="3" t="s">
        <v>18</v>
      </c>
      <c r="E82" s="3" t="s">
        <v>17</v>
      </c>
      <c r="F82" s="3">
        <v>8</v>
      </c>
      <c r="G82" s="63" t="s">
        <v>230</v>
      </c>
      <c r="H82" s="15">
        <f>ROUND(טבלה1[[#This Row],[מחיר]]/טבלה1[[#This Row],[מטרm²]],0)</f>
        <v>1055</v>
      </c>
      <c r="I82" s="15">
        <v>115000</v>
      </c>
      <c r="J82" s="3">
        <v>109</v>
      </c>
      <c r="K82" s="3" t="s">
        <v>155</v>
      </c>
      <c r="L82" s="21">
        <v>0</v>
      </c>
      <c r="M82" s="22">
        <v>43902</v>
      </c>
      <c r="N82" s="21"/>
    </row>
    <row r="83" spans="1:14" ht="18">
      <c r="A83" s="87" t="s">
        <v>335</v>
      </c>
      <c r="B83" s="3" t="s">
        <v>17</v>
      </c>
      <c r="C83" s="3" t="s">
        <v>17</v>
      </c>
      <c r="D83" s="3" t="s">
        <v>17</v>
      </c>
      <c r="E83" s="3" t="s">
        <v>17</v>
      </c>
      <c r="F83" s="3">
        <v>7</v>
      </c>
      <c r="G83" s="63" t="s">
        <v>230</v>
      </c>
      <c r="H83" s="15">
        <f>ROUND(טבלה1[[#This Row],[מחיר]]/טבלה1[[#This Row],[מטרm²]],0)</f>
        <v>2800</v>
      </c>
      <c r="I83" s="15">
        <v>420000</v>
      </c>
      <c r="J83" s="3">
        <v>150</v>
      </c>
      <c r="K83" s="3" t="s">
        <v>336</v>
      </c>
      <c r="L83" s="21">
        <v>0</v>
      </c>
      <c r="M83" s="22">
        <v>44012</v>
      </c>
      <c r="N83" s="21"/>
    </row>
    <row r="87" spans="1:14" ht="18">
      <c r="A87" s="90"/>
      <c r="G87" s="62"/>
      <c r="H87" s="21"/>
      <c r="I87" s="21"/>
      <c r="L87" s="21"/>
      <c r="M87" s="22"/>
      <c r="N87" s="21"/>
    </row>
    <row r="88" spans="1:14" ht="18">
      <c r="A88" s="90"/>
      <c r="G88" s="62"/>
      <c r="H88" s="21"/>
      <c r="I88" s="21"/>
      <c r="L88" s="21"/>
      <c r="M88" s="22"/>
      <c r="N88" s="21"/>
    </row>
    <row r="89" spans="1:14" ht="18">
      <c r="A89" s="90"/>
      <c r="G89" s="62"/>
      <c r="H89" s="21"/>
      <c r="I89" s="21"/>
      <c r="L89" s="21"/>
      <c r="M89" s="22"/>
      <c r="N89" s="21"/>
    </row>
    <row r="90" spans="1:14" ht="18">
      <c r="A90" s="90"/>
      <c r="G90" s="62"/>
      <c r="H90" s="21"/>
      <c r="I90" s="21"/>
      <c r="L90" s="21"/>
      <c r="M90" s="22"/>
      <c r="N90" s="21"/>
    </row>
    <row r="91" spans="1:14" ht="18">
      <c r="A91" s="90"/>
      <c r="G91" s="62"/>
      <c r="H91" s="21"/>
      <c r="I91" s="21"/>
      <c r="L91" s="21"/>
      <c r="M91" s="22"/>
      <c r="N91" s="21"/>
    </row>
    <row r="92" spans="1:14">
      <c r="A92" s="90"/>
      <c r="H92" s="21"/>
      <c r="I92" s="21"/>
      <c r="L92" s="21"/>
      <c r="M92" s="22"/>
      <c r="N92" s="21"/>
    </row>
    <row r="93" spans="1:14" ht="18">
      <c r="A93" s="90"/>
      <c r="G93" s="63"/>
      <c r="H93" s="96"/>
      <c r="I93" s="21"/>
      <c r="L93" s="21"/>
      <c r="M93" s="22"/>
      <c r="N93" s="21"/>
    </row>
    <row r="94" spans="1:14" ht="18">
      <c r="A94" s="90"/>
      <c r="G94" s="63"/>
      <c r="H94" s="96"/>
      <c r="I94" s="21"/>
      <c r="L94" s="21"/>
      <c r="M94" s="22"/>
      <c r="N94" s="21"/>
    </row>
    <row r="95" spans="1:14" ht="18">
      <c r="A95" s="90"/>
      <c r="G95" s="62"/>
      <c r="H95" s="96"/>
      <c r="I95" s="21"/>
      <c r="L95" s="21"/>
      <c r="M95" s="22"/>
      <c r="N95" s="21"/>
    </row>
    <row r="96" spans="1:14" ht="18">
      <c r="A96" s="90"/>
      <c r="G96" s="62"/>
      <c r="H96" s="96"/>
      <c r="I96" s="21"/>
      <c r="L96" s="21"/>
      <c r="M96" s="22"/>
      <c r="N96" s="21"/>
    </row>
    <row r="97" spans="1:14" ht="18">
      <c r="A97" s="90"/>
      <c r="G97" s="62"/>
      <c r="H97" s="96"/>
      <c r="I97" s="21"/>
      <c r="L97" s="21"/>
      <c r="M97" s="22"/>
      <c r="N97" s="21"/>
    </row>
    <row r="98" spans="1:14" ht="18">
      <c r="A98" s="90"/>
      <c r="G98" s="62"/>
      <c r="H98" s="96"/>
      <c r="I98" s="21"/>
      <c r="L98" s="21"/>
      <c r="M98" s="22"/>
      <c r="N98" s="21"/>
    </row>
    <row r="99" spans="1:14" ht="18">
      <c r="A99" s="90"/>
      <c r="G99" s="62"/>
      <c r="H99" s="96"/>
      <c r="I99" s="21"/>
      <c r="L99" s="21"/>
      <c r="M99" s="22"/>
      <c r="N99" s="21"/>
    </row>
    <row r="100" spans="1:14">
      <c r="A100" s="90"/>
      <c r="H100" s="96"/>
      <c r="L100" s="21"/>
      <c r="M100" s="22"/>
      <c r="N100" s="21"/>
    </row>
    <row r="101" spans="1:14">
      <c r="A101" s="90"/>
      <c r="H101" s="96"/>
      <c r="M101" s="22"/>
      <c r="N101" s="21"/>
    </row>
    <row r="102" spans="1:14" ht="18">
      <c r="A102" s="90"/>
      <c r="G102" s="62"/>
      <c r="N102" s="21"/>
    </row>
    <row r="103" spans="1:14" ht="18">
      <c r="A103" s="90"/>
      <c r="G103" s="62"/>
      <c r="N103" s="21"/>
    </row>
    <row r="104" spans="1:14" ht="18">
      <c r="A104" s="90"/>
      <c r="G104" s="62"/>
      <c r="N104" s="21"/>
    </row>
    <row r="105" spans="1:14" ht="18">
      <c r="A105" s="90"/>
      <c r="G105" s="62"/>
      <c r="N105" s="21"/>
    </row>
    <row r="106" spans="1:14" ht="18">
      <c r="A106" s="90"/>
      <c r="G106" s="62"/>
      <c r="N106" s="21"/>
    </row>
    <row r="107" spans="1:14" ht="18">
      <c r="A107" s="90"/>
      <c r="G107" s="62"/>
    </row>
    <row r="108" spans="1:14" ht="18">
      <c r="A108" s="90"/>
      <c r="G108" s="62"/>
    </row>
    <row r="109" spans="1:14" ht="15" customHeight="1">
      <c r="A109" s="90"/>
      <c r="G109" s="62"/>
    </row>
    <row r="110" spans="1:14" ht="15" hidden="1" customHeight="1">
      <c r="A110" s="4"/>
      <c r="G110" s="34"/>
    </row>
    <row r="111" spans="1:14" ht="18.75" hidden="1" customHeight="1">
      <c r="A111" s="4"/>
      <c r="G111" s="34"/>
    </row>
    <row r="112" spans="1:14" s="40" customFormat="1" ht="27" customHeight="1">
      <c r="F112" s="41" t="s">
        <v>161</v>
      </c>
      <c r="N112" s="3"/>
    </row>
    <row r="113" spans="1:12" ht="20.25" customHeight="1">
      <c r="J113" s="3" t="s">
        <v>162</v>
      </c>
    </row>
    <row r="114" spans="1:12" ht="21.75" customHeight="1">
      <c r="F114" s="35" t="s">
        <v>1</v>
      </c>
    </row>
    <row r="115" spans="1:12">
      <c r="G115" s="103">
        <f>AVERAGE(G117:G130)</f>
        <v>12.76985377484327</v>
      </c>
      <c r="H115" s="83">
        <f>AVERAGE(H117:H130)</f>
        <v>464.28571428571428</v>
      </c>
    </row>
    <row r="116" spans="1:12" ht="20.25">
      <c r="A116" s="6" t="s">
        <v>2</v>
      </c>
      <c r="B116" s="7" t="s">
        <v>4</v>
      </c>
      <c r="C116" s="7" t="s">
        <v>5</v>
      </c>
      <c r="D116" s="7" t="s">
        <v>6</v>
      </c>
      <c r="E116" s="7" t="s">
        <v>7</v>
      </c>
      <c r="F116" s="7" t="s">
        <v>224</v>
      </c>
      <c r="G116" s="7" t="s">
        <v>8</v>
      </c>
      <c r="H116" s="7" t="s">
        <v>9</v>
      </c>
      <c r="I116" s="7" t="s">
        <v>10</v>
      </c>
      <c r="J116" s="8" t="s">
        <v>11</v>
      </c>
      <c r="K116" s="9" t="s">
        <v>12</v>
      </c>
      <c r="L116" s="23" t="s">
        <v>13</v>
      </c>
    </row>
    <row r="117" spans="1:12" ht="18">
      <c r="A117" s="2" t="s">
        <v>164</v>
      </c>
      <c r="B117" t="s">
        <v>120</v>
      </c>
      <c r="C117" t="s">
        <v>18</v>
      </c>
      <c r="D117" t="s">
        <v>17</v>
      </c>
      <c r="E117">
        <v>4</v>
      </c>
      <c r="F117" s="64" t="s">
        <v>230</v>
      </c>
      <c r="G117" s="15">
        <f>H117/I117</f>
        <v>13.142857142857142</v>
      </c>
      <c r="H117" s="15">
        <v>460</v>
      </c>
      <c r="I117" s="3">
        <v>35</v>
      </c>
      <c r="J117" s="13" t="s">
        <v>165</v>
      </c>
      <c r="K117" s="14">
        <v>10</v>
      </c>
      <c r="L117" s="22">
        <v>44013</v>
      </c>
    </row>
    <row r="118" spans="1:12" ht="18">
      <c r="A118" s="2" t="s">
        <v>166</v>
      </c>
      <c r="B118" t="s">
        <v>18</v>
      </c>
      <c r="C118" t="s">
        <v>18</v>
      </c>
      <c r="D118" t="s">
        <v>17</v>
      </c>
      <c r="E118">
        <v>3</v>
      </c>
      <c r="F118" s="64" t="s">
        <v>230</v>
      </c>
      <c r="G118" s="15">
        <f t="shared" ref="G118:G130" si="0">H118/I118</f>
        <v>11.25</v>
      </c>
      <c r="H118" s="15">
        <v>450</v>
      </c>
      <c r="I118" s="3">
        <v>40</v>
      </c>
      <c r="J118" s="13" t="s">
        <v>167</v>
      </c>
      <c r="K118" s="14">
        <v>0</v>
      </c>
      <c r="L118" s="22">
        <v>43957</v>
      </c>
    </row>
    <row r="119" spans="1:12" ht="18">
      <c r="A119" s="2" t="s">
        <v>168</v>
      </c>
      <c r="B119" t="s">
        <v>120</v>
      </c>
      <c r="C119" t="s">
        <v>17</v>
      </c>
      <c r="D119" t="s">
        <v>17</v>
      </c>
      <c r="E119">
        <v>2</v>
      </c>
      <c r="F119" s="64" t="s">
        <v>230</v>
      </c>
      <c r="G119" s="15">
        <f t="shared" si="0"/>
        <v>12.857142857142858</v>
      </c>
      <c r="H119" s="15">
        <v>450</v>
      </c>
      <c r="I119" s="3">
        <v>35</v>
      </c>
      <c r="J119" s="13" t="s">
        <v>55</v>
      </c>
      <c r="K119" s="14">
        <v>10</v>
      </c>
      <c r="L119" s="22">
        <v>44050</v>
      </c>
    </row>
    <row r="120" spans="1:12" ht="18">
      <c r="A120" s="2" t="s">
        <v>169</v>
      </c>
      <c r="B120" t="s">
        <v>17</v>
      </c>
      <c r="C120" t="s">
        <v>17</v>
      </c>
      <c r="D120" t="s">
        <v>17</v>
      </c>
      <c r="E120">
        <v>3</v>
      </c>
      <c r="F120" s="64" t="s">
        <v>230</v>
      </c>
      <c r="G120" s="15">
        <f t="shared" si="0"/>
        <v>12</v>
      </c>
      <c r="H120" s="15">
        <v>420</v>
      </c>
      <c r="I120" s="3">
        <v>35</v>
      </c>
      <c r="J120" s="13" t="s">
        <v>170</v>
      </c>
      <c r="K120" s="14">
        <v>0</v>
      </c>
      <c r="L120" s="22">
        <v>44032</v>
      </c>
    </row>
    <row r="121" spans="1:12" ht="18">
      <c r="A121" s="2" t="s">
        <v>171</v>
      </c>
      <c r="B121" t="s">
        <v>17</v>
      </c>
      <c r="C121" t="s">
        <v>18</v>
      </c>
      <c r="D121" t="s">
        <v>17</v>
      </c>
      <c r="E121">
        <v>3</v>
      </c>
      <c r="F121" s="64" t="s">
        <v>230</v>
      </c>
      <c r="G121" s="15">
        <f t="shared" si="0"/>
        <v>13.235294117647058</v>
      </c>
      <c r="H121" s="15">
        <v>450</v>
      </c>
      <c r="I121" s="3">
        <v>34</v>
      </c>
      <c r="J121" s="13" t="s">
        <v>55</v>
      </c>
      <c r="K121" s="14">
        <v>10</v>
      </c>
      <c r="L121" s="22">
        <v>44049</v>
      </c>
    </row>
    <row r="122" spans="1:12" ht="18">
      <c r="A122" s="2" t="s">
        <v>337</v>
      </c>
      <c r="B122" t="s">
        <v>17</v>
      </c>
      <c r="C122" t="s">
        <v>18</v>
      </c>
      <c r="D122" t="s">
        <v>17</v>
      </c>
      <c r="E122">
        <v>6</v>
      </c>
      <c r="F122" s="64" t="s">
        <v>230</v>
      </c>
      <c r="G122" s="15">
        <f t="shared" si="0"/>
        <v>10.857142857142858</v>
      </c>
      <c r="H122" s="15">
        <v>380</v>
      </c>
      <c r="I122" s="3">
        <v>35</v>
      </c>
      <c r="J122" s="13" t="s">
        <v>55</v>
      </c>
      <c r="K122" s="14">
        <v>0</v>
      </c>
      <c r="L122" s="22">
        <v>44050</v>
      </c>
    </row>
    <row r="123" spans="1:12" ht="18">
      <c r="A123" s="2" t="s">
        <v>338</v>
      </c>
      <c r="B123" t="s">
        <v>17</v>
      </c>
      <c r="C123" t="s">
        <v>17</v>
      </c>
      <c r="D123" t="s">
        <v>17</v>
      </c>
      <c r="E123">
        <v>3</v>
      </c>
      <c r="F123" s="64" t="s">
        <v>230</v>
      </c>
      <c r="G123" s="15">
        <f t="shared" si="0"/>
        <v>12.285714285714286</v>
      </c>
      <c r="H123" s="15">
        <v>430</v>
      </c>
      <c r="I123" s="3">
        <v>35</v>
      </c>
      <c r="J123" s="13" t="s">
        <v>55</v>
      </c>
      <c r="K123" s="14">
        <v>10</v>
      </c>
      <c r="L123" s="22">
        <v>44050</v>
      </c>
    </row>
    <row r="124" spans="1:12" ht="18">
      <c r="A124" s="2" t="s">
        <v>339</v>
      </c>
      <c r="B124" t="s">
        <v>17</v>
      </c>
      <c r="C124" t="s">
        <v>18</v>
      </c>
      <c r="D124" t="s">
        <v>17</v>
      </c>
      <c r="E124">
        <v>5</v>
      </c>
      <c r="F124" s="64" t="s">
        <v>230</v>
      </c>
      <c r="G124" s="15">
        <f t="shared" si="0"/>
        <v>10</v>
      </c>
      <c r="H124" s="15">
        <v>400</v>
      </c>
      <c r="I124" s="3">
        <v>40</v>
      </c>
      <c r="J124" s="13" t="s">
        <v>155</v>
      </c>
      <c r="K124" s="14">
        <v>18</v>
      </c>
      <c r="L124" s="22">
        <v>43963</v>
      </c>
    </row>
    <row r="125" spans="1:12" ht="18">
      <c r="A125" s="2" t="s">
        <v>340</v>
      </c>
      <c r="B125" t="s">
        <v>17</v>
      </c>
      <c r="C125" t="s">
        <v>17</v>
      </c>
      <c r="D125" t="s">
        <v>17</v>
      </c>
      <c r="E125">
        <v>5</v>
      </c>
      <c r="F125" s="64" t="s">
        <v>230</v>
      </c>
      <c r="G125" s="15">
        <f t="shared" si="0"/>
        <v>17.777777777777779</v>
      </c>
      <c r="H125" s="15">
        <v>480</v>
      </c>
      <c r="I125" s="3">
        <v>27</v>
      </c>
      <c r="J125" s="13" t="s">
        <v>341</v>
      </c>
      <c r="K125" s="14">
        <v>0</v>
      </c>
      <c r="L125" s="22">
        <v>44036</v>
      </c>
    </row>
    <row r="126" spans="1:12" ht="18">
      <c r="A126" s="2" t="s">
        <v>342</v>
      </c>
      <c r="B126" t="s">
        <v>17</v>
      </c>
      <c r="C126" t="s">
        <v>17</v>
      </c>
      <c r="D126" t="s">
        <v>17</v>
      </c>
      <c r="E126">
        <v>5</v>
      </c>
      <c r="F126" s="64" t="s">
        <v>230</v>
      </c>
      <c r="G126" s="15">
        <f t="shared" si="0"/>
        <v>16.5625</v>
      </c>
      <c r="H126" s="15">
        <v>530</v>
      </c>
      <c r="I126" s="3">
        <v>32</v>
      </c>
      <c r="J126" s="13" t="s">
        <v>341</v>
      </c>
      <c r="K126" s="14">
        <v>0</v>
      </c>
      <c r="L126" s="22">
        <v>44036</v>
      </c>
    </row>
    <row r="127" spans="1:12" ht="18">
      <c r="A127" s="2" t="s">
        <v>343</v>
      </c>
      <c r="B127" t="s">
        <v>17</v>
      </c>
      <c r="C127" t="s">
        <v>18</v>
      </c>
      <c r="D127" t="s">
        <v>17</v>
      </c>
      <c r="E127">
        <v>3</v>
      </c>
      <c r="F127" s="64" t="s">
        <v>230</v>
      </c>
      <c r="G127" s="15">
        <f t="shared" si="0"/>
        <v>9.5238095238095237</v>
      </c>
      <c r="H127" s="15">
        <v>400</v>
      </c>
      <c r="I127" s="3">
        <v>42</v>
      </c>
      <c r="J127" s="13" t="s">
        <v>189</v>
      </c>
      <c r="K127" s="14">
        <v>0</v>
      </c>
      <c r="L127" s="22">
        <v>44049</v>
      </c>
    </row>
    <row r="128" spans="1:12" ht="18">
      <c r="A128" s="2" t="s">
        <v>344</v>
      </c>
      <c r="B128" t="s">
        <v>17</v>
      </c>
      <c r="C128" t="s">
        <v>18</v>
      </c>
      <c r="D128" t="s">
        <v>17</v>
      </c>
      <c r="E128">
        <v>4</v>
      </c>
      <c r="F128" s="64" t="s">
        <v>230</v>
      </c>
      <c r="G128" s="15">
        <f t="shared" si="0"/>
        <v>11.904761904761905</v>
      </c>
      <c r="H128" s="15">
        <v>500</v>
      </c>
      <c r="I128" s="3">
        <v>42</v>
      </c>
      <c r="J128" s="13" t="s">
        <v>345</v>
      </c>
      <c r="K128" s="14">
        <v>1</v>
      </c>
      <c r="L128" s="22">
        <v>43923</v>
      </c>
    </row>
    <row r="129" spans="1:12" ht="18">
      <c r="A129" s="33" t="s">
        <v>172</v>
      </c>
      <c r="B129" t="s">
        <v>17</v>
      </c>
      <c r="C129" t="s">
        <v>17</v>
      </c>
      <c r="D129" t="s">
        <v>17</v>
      </c>
      <c r="E129">
        <v>7</v>
      </c>
      <c r="F129" s="64" t="s">
        <v>230</v>
      </c>
      <c r="G129" s="15">
        <f t="shared" si="0"/>
        <v>16.666666666666668</v>
      </c>
      <c r="H129" s="15">
        <v>700</v>
      </c>
      <c r="I129" s="3">
        <v>42</v>
      </c>
      <c r="J129" t="s">
        <v>173</v>
      </c>
      <c r="K129" s="11">
        <v>10</v>
      </c>
      <c r="L129" s="22">
        <v>43865</v>
      </c>
    </row>
    <row r="130" spans="1:12" ht="18">
      <c r="A130" s="2" t="s">
        <v>346</v>
      </c>
      <c r="B130" t="s">
        <v>18</v>
      </c>
      <c r="C130" t="s">
        <v>18</v>
      </c>
      <c r="D130" t="s">
        <v>17</v>
      </c>
      <c r="E130">
        <v>2</v>
      </c>
      <c r="F130" s="65"/>
      <c r="G130" s="15">
        <f t="shared" si="0"/>
        <v>10.714285714285714</v>
      </c>
      <c r="H130" s="15">
        <v>450</v>
      </c>
      <c r="I130" s="3">
        <v>42</v>
      </c>
      <c r="J130" s="13" t="s">
        <v>71</v>
      </c>
      <c r="K130" s="14">
        <v>9</v>
      </c>
      <c r="L130" s="22">
        <v>44045</v>
      </c>
    </row>
    <row r="131" spans="1:12" ht="18">
      <c r="A131" s="2"/>
      <c r="B131"/>
      <c r="C131"/>
      <c r="D131"/>
      <c r="E131"/>
      <c r="F131" s="66" t="s">
        <v>196</v>
      </c>
      <c r="G131" s="15"/>
      <c r="H131" s="14"/>
      <c r="J131" s="13"/>
      <c r="K131" s="14"/>
      <c r="L131" s="22"/>
    </row>
    <row r="132" spans="1:12">
      <c r="A132" s="2"/>
      <c r="B132"/>
      <c r="C132"/>
      <c r="D132"/>
      <c r="E132"/>
      <c r="G132" s="97">
        <f>AVERAGE(G134:G138)</f>
        <v>8.5</v>
      </c>
      <c r="H132" s="98">
        <f>AVERAGE(H134:H138)</f>
        <v>425</v>
      </c>
      <c r="J132" s="13"/>
      <c r="K132" s="14"/>
      <c r="L132" s="22"/>
    </row>
    <row r="133" spans="1:12" ht="20.25">
      <c r="A133" s="6" t="s">
        <v>2</v>
      </c>
      <c r="B133" s="7" t="s">
        <v>4</v>
      </c>
      <c r="C133" s="7" t="s">
        <v>5</v>
      </c>
      <c r="D133" s="7" t="s">
        <v>6</v>
      </c>
      <c r="E133" s="7" t="s">
        <v>7</v>
      </c>
      <c r="F133" s="67" t="s">
        <v>224</v>
      </c>
      <c r="G133" s="7" t="s">
        <v>8</v>
      </c>
      <c r="H133" s="7" t="s">
        <v>9</v>
      </c>
      <c r="I133" s="7" t="s">
        <v>10</v>
      </c>
      <c r="J133" s="8" t="s">
        <v>11</v>
      </c>
      <c r="K133" s="9" t="s">
        <v>12</v>
      </c>
      <c r="L133" s="23" t="s">
        <v>13</v>
      </c>
    </row>
    <row r="134" spans="1:12" ht="18">
      <c r="A134" s="2" t="s">
        <v>197</v>
      </c>
      <c r="B134" t="s">
        <v>17</v>
      </c>
      <c r="C134" t="s">
        <v>17</v>
      </c>
      <c r="D134" t="s">
        <v>17</v>
      </c>
      <c r="E134">
        <v>1</v>
      </c>
      <c r="F134" s="64" t="s">
        <v>230</v>
      </c>
      <c r="G134" s="15">
        <f t="shared" ref="G134:G138" si="1">H134/I134</f>
        <v>8</v>
      </c>
      <c r="H134" s="15">
        <v>400</v>
      </c>
      <c r="I134" s="3">
        <v>50</v>
      </c>
      <c r="J134" s="13" t="s">
        <v>165</v>
      </c>
      <c r="K134" s="14">
        <v>5</v>
      </c>
      <c r="L134" s="22">
        <v>44014</v>
      </c>
    </row>
    <row r="135" spans="1:12" ht="18">
      <c r="A135" s="2" t="s">
        <v>197</v>
      </c>
      <c r="B135" t="s">
        <v>17</v>
      </c>
      <c r="C135" t="s">
        <v>17</v>
      </c>
      <c r="D135" t="s">
        <v>17</v>
      </c>
      <c r="E135">
        <v>1</v>
      </c>
      <c r="F135" s="64" t="s">
        <v>230</v>
      </c>
      <c r="G135" s="15">
        <f t="shared" si="1"/>
        <v>8</v>
      </c>
      <c r="H135" s="15">
        <v>400</v>
      </c>
      <c r="I135" s="3">
        <v>50</v>
      </c>
      <c r="J135" t="s">
        <v>165</v>
      </c>
      <c r="K135" s="11">
        <v>5</v>
      </c>
      <c r="L135" s="22">
        <v>44014</v>
      </c>
    </row>
    <row r="136" spans="1:12" ht="18">
      <c r="A136" s="2" t="s">
        <v>347</v>
      </c>
      <c r="B136" t="s">
        <v>17</v>
      </c>
      <c r="C136" t="s">
        <v>18</v>
      </c>
      <c r="D136" t="s">
        <v>17</v>
      </c>
      <c r="E136">
        <v>3</v>
      </c>
      <c r="F136" s="64" t="s">
        <v>230</v>
      </c>
      <c r="G136" s="15">
        <f t="shared" si="1"/>
        <v>9</v>
      </c>
      <c r="H136" s="15">
        <v>450</v>
      </c>
      <c r="I136" s="3">
        <v>50</v>
      </c>
      <c r="J136" s="3" t="s">
        <v>348</v>
      </c>
      <c r="K136" s="21">
        <v>0</v>
      </c>
      <c r="L136" s="22">
        <v>44050</v>
      </c>
    </row>
    <row r="137" spans="1:12">
      <c r="G137" s="15"/>
      <c r="H137" s="15"/>
    </row>
    <row r="138" spans="1:12" ht="18">
      <c r="A138" s="2" t="s">
        <v>198</v>
      </c>
      <c r="B138" t="s">
        <v>18</v>
      </c>
      <c r="C138" t="s">
        <v>17</v>
      </c>
      <c r="D138" t="s">
        <v>17</v>
      </c>
      <c r="E138">
        <v>5</v>
      </c>
      <c r="F138" s="64" t="s">
        <v>230</v>
      </c>
      <c r="G138" s="15">
        <f t="shared" si="1"/>
        <v>9</v>
      </c>
      <c r="H138" s="15">
        <v>450</v>
      </c>
      <c r="I138" s="3">
        <v>50</v>
      </c>
      <c r="J138" t="s">
        <v>199</v>
      </c>
      <c r="K138" s="11">
        <v>20</v>
      </c>
      <c r="L138" s="22">
        <v>44051</v>
      </c>
    </row>
    <row r="139" spans="1:12" ht="18">
      <c r="A139" s="2"/>
      <c r="B139"/>
      <c r="C139"/>
      <c r="D139"/>
      <c r="E139"/>
      <c r="F139" s="64" t="s">
        <v>230</v>
      </c>
      <c r="G139" s="14"/>
      <c r="H139" s="11"/>
      <c r="J139"/>
      <c r="K139" s="11"/>
      <c r="L139" s="22"/>
    </row>
    <row r="140" spans="1:12" ht="18">
      <c r="A140" s="2"/>
      <c r="B140"/>
      <c r="C140"/>
      <c r="D140"/>
      <c r="E140"/>
      <c r="F140" s="65"/>
      <c r="G140" s="14"/>
      <c r="H140" s="11"/>
      <c r="J140"/>
      <c r="K140" s="11"/>
      <c r="L140" s="22"/>
    </row>
    <row r="141" spans="1:12" ht="18">
      <c r="A141" s="2"/>
      <c r="B141"/>
      <c r="C141"/>
      <c r="D141"/>
      <c r="E141"/>
      <c r="F141" s="66" t="s">
        <v>209</v>
      </c>
      <c r="G141" s="14"/>
      <c r="H141" s="11"/>
      <c r="J141"/>
      <c r="K141" s="11"/>
      <c r="L141" s="22"/>
    </row>
    <row r="142" spans="1:12">
      <c r="A142" s="2"/>
      <c r="B142"/>
      <c r="C142"/>
      <c r="D142"/>
      <c r="E142"/>
      <c r="G142" s="97">
        <f>AVERAGE(G144:G150)</f>
        <v>9.261904761904761</v>
      </c>
      <c r="H142" s="81">
        <f>AVERAGE(H144:H150)</f>
        <v>575.71428571428567</v>
      </c>
      <c r="J142"/>
      <c r="K142" s="11"/>
      <c r="L142" s="22"/>
    </row>
    <row r="143" spans="1:12" ht="20.25">
      <c r="A143" s="6" t="s">
        <v>2</v>
      </c>
      <c r="B143" s="7" t="s">
        <v>4</v>
      </c>
      <c r="C143" s="7" t="s">
        <v>5</v>
      </c>
      <c r="D143" s="7" t="s">
        <v>6</v>
      </c>
      <c r="E143" s="7" t="s">
        <v>7</v>
      </c>
      <c r="F143" s="67" t="s">
        <v>224</v>
      </c>
      <c r="G143" s="7" t="s">
        <v>8</v>
      </c>
      <c r="H143" s="69" t="s">
        <v>9</v>
      </c>
      <c r="I143" s="7" t="s">
        <v>10</v>
      </c>
      <c r="J143" s="8" t="s">
        <v>11</v>
      </c>
      <c r="K143" s="9" t="s">
        <v>12</v>
      </c>
      <c r="L143" s="23" t="s">
        <v>13</v>
      </c>
    </row>
    <row r="144" spans="1:12" ht="18">
      <c r="A144" s="2" t="s">
        <v>349</v>
      </c>
      <c r="B144" s="12" t="s">
        <v>350</v>
      </c>
      <c r="C144" s="12" t="s">
        <v>17</v>
      </c>
      <c r="D144" s="12" t="s">
        <v>17</v>
      </c>
      <c r="E144">
        <v>4</v>
      </c>
      <c r="F144" s="64" t="s">
        <v>230</v>
      </c>
      <c r="G144" s="15">
        <f t="shared" ref="G144:G150" si="2">H144/I144</f>
        <v>8</v>
      </c>
      <c r="H144" s="15">
        <v>480</v>
      </c>
      <c r="I144" s="3">
        <v>60</v>
      </c>
      <c r="J144" s="13" t="s">
        <v>207</v>
      </c>
      <c r="K144" s="14">
        <v>20</v>
      </c>
      <c r="L144" s="22">
        <v>44013</v>
      </c>
    </row>
    <row r="145" spans="1:12" ht="18">
      <c r="A145" s="2" t="s">
        <v>351</v>
      </c>
      <c r="B145" s="12" t="s">
        <v>18</v>
      </c>
      <c r="C145" s="12" t="s">
        <v>17</v>
      </c>
      <c r="D145" s="12" t="s">
        <v>17</v>
      </c>
      <c r="E145">
        <v>7</v>
      </c>
      <c r="F145" s="64" t="s">
        <v>230</v>
      </c>
      <c r="G145" s="15">
        <f t="shared" si="2"/>
        <v>7.5</v>
      </c>
      <c r="H145" s="15">
        <v>450</v>
      </c>
      <c r="I145" s="3">
        <v>60</v>
      </c>
      <c r="J145" s="3" t="s">
        <v>234</v>
      </c>
      <c r="K145" s="21"/>
      <c r="L145" s="22">
        <v>43999</v>
      </c>
    </row>
    <row r="146" spans="1:12" ht="18">
      <c r="A146" s="2" t="s">
        <v>352</v>
      </c>
      <c r="B146" s="12" t="s">
        <v>17</v>
      </c>
      <c r="C146" s="12" t="s">
        <v>17</v>
      </c>
      <c r="D146" s="12" t="s">
        <v>17</v>
      </c>
      <c r="E146">
        <v>7</v>
      </c>
      <c r="F146" s="64" t="s">
        <v>230</v>
      </c>
      <c r="G146" s="15">
        <f t="shared" si="2"/>
        <v>11.333333333333334</v>
      </c>
      <c r="H146" s="15">
        <v>850</v>
      </c>
      <c r="I146" s="3">
        <v>75</v>
      </c>
      <c r="J146" s="3" t="s">
        <v>173</v>
      </c>
      <c r="K146" s="21">
        <v>14</v>
      </c>
      <c r="L146" s="22">
        <v>43871</v>
      </c>
    </row>
    <row r="147" spans="1:12" ht="18">
      <c r="A147" s="2" t="s">
        <v>353</v>
      </c>
      <c r="B147" s="12" t="s">
        <v>17</v>
      </c>
      <c r="C147" s="12" t="s">
        <v>17</v>
      </c>
      <c r="D147" s="12" t="s">
        <v>17</v>
      </c>
      <c r="E147">
        <v>7</v>
      </c>
      <c r="F147" s="64" t="s">
        <v>230</v>
      </c>
      <c r="G147" s="15">
        <f t="shared" si="2"/>
        <v>8</v>
      </c>
      <c r="H147" s="15">
        <v>600</v>
      </c>
      <c r="I147" s="3">
        <v>75</v>
      </c>
      <c r="J147" s="3" t="s">
        <v>218</v>
      </c>
      <c r="K147" s="21">
        <v>15</v>
      </c>
      <c r="L147" s="22">
        <v>44013</v>
      </c>
    </row>
    <row r="148" spans="1:12" ht="18">
      <c r="A148" s="2" t="s">
        <v>354</v>
      </c>
      <c r="B148" s="3" t="s">
        <v>17</v>
      </c>
      <c r="C148" s="3" t="s">
        <v>18</v>
      </c>
      <c r="D148" s="3" t="s">
        <v>17</v>
      </c>
      <c r="E148" s="68">
        <v>2</v>
      </c>
      <c r="F148" s="64" t="s">
        <v>230</v>
      </c>
      <c r="G148" s="15">
        <f t="shared" si="2"/>
        <v>8.1818181818181817</v>
      </c>
      <c r="H148" s="15">
        <v>450</v>
      </c>
      <c r="I148" s="3">
        <v>55</v>
      </c>
      <c r="J148" s="3" t="s">
        <v>355</v>
      </c>
      <c r="K148" s="21">
        <v>0</v>
      </c>
      <c r="L148" s="22">
        <v>44050</v>
      </c>
    </row>
    <row r="149" spans="1:12" ht="18">
      <c r="A149" s="2" t="s">
        <v>356</v>
      </c>
      <c r="B149" s="12" t="s">
        <v>18</v>
      </c>
      <c r="C149" s="12" t="s">
        <v>17</v>
      </c>
      <c r="D149" s="12" t="s">
        <v>17</v>
      </c>
      <c r="E149">
        <v>3</v>
      </c>
      <c r="F149" s="64" t="s">
        <v>230</v>
      </c>
      <c r="G149" s="15">
        <f t="shared" si="2"/>
        <v>8.1818181818181817</v>
      </c>
      <c r="H149" s="15">
        <v>450</v>
      </c>
      <c r="I149" s="3">
        <v>55</v>
      </c>
      <c r="J149" s="3" t="s">
        <v>357</v>
      </c>
      <c r="K149" s="21">
        <v>20</v>
      </c>
      <c r="L149" s="22">
        <v>44051</v>
      </c>
    </row>
    <row r="150" spans="1:12" ht="18">
      <c r="A150" s="2" t="s">
        <v>358</v>
      </c>
      <c r="B150" s="12" t="s">
        <v>17</v>
      </c>
      <c r="C150" s="12" t="s">
        <v>17</v>
      </c>
      <c r="D150" s="12" t="s">
        <v>17</v>
      </c>
      <c r="E150">
        <v>7</v>
      </c>
      <c r="F150" s="64" t="s">
        <v>230</v>
      </c>
      <c r="G150" s="15">
        <f t="shared" si="2"/>
        <v>13.636363636363637</v>
      </c>
      <c r="H150" s="15">
        <v>750</v>
      </c>
      <c r="I150" s="3">
        <v>55</v>
      </c>
      <c r="J150" s="3" t="s">
        <v>359</v>
      </c>
      <c r="K150" s="21">
        <v>20</v>
      </c>
      <c r="L150" s="22">
        <v>44052</v>
      </c>
    </row>
    <row r="151" spans="1:12" ht="18">
      <c r="A151" s="2"/>
      <c r="B151" s="12"/>
      <c r="C151" s="12"/>
      <c r="D151" s="12"/>
      <c r="E151"/>
      <c r="F151" s="65"/>
      <c r="G151" s="21"/>
      <c r="H151" s="21"/>
      <c r="K151" s="21"/>
      <c r="L151" s="22"/>
    </row>
    <row r="152" spans="1:12" ht="18">
      <c r="A152" s="2"/>
      <c r="B152"/>
      <c r="C152"/>
      <c r="D152"/>
      <c r="E152"/>
      <c r="F152" s="66" t="s">
        <v>216</v>
      </c>
      <c r="G152" s="21"/>
      <c r="H152" s="21"/>
      <c r="K152" s="21"/>
      <c r="L152" s="22"/>
    </row>
    <row r="153" spans="1:12">
      <c r="A153" s="2"/>
      <c r="B153"/>
      <c r="C153"/>
      <c r="D153"/>
      <c r="E153"/>
      <c r="G153" s="83">
        <f>AVERAGE(G155:G157)</f>
        <v>7.9651162790697683</v>
      </c>
      <c r="H153" s="83">
        <f>AVERAGE(H155:H157)</f>
        <v>666.66666666666663</v>
      </c>
      <c r="K153" s="21"/>
      <c r="L153" s="22"/>
    </row>
    <row r="154" spans="1:12" ht="20.25">
      <c r="A154" s="6" t="s">
        <v>2</v>
      </c>
      <c r="B154" s="7" t="s">
        <v>4</v>
      </c>
      <c r="C154" s="7" t="s">
        <v>5</v>
      </c>
      <c r="D154" s="7" t="s">
        <v>6</v>
      </c>
      <c r="E154" s="7" t="s">
        <v>7</v>
      </c>
      <c r="F154" s="67" t="s">
        <v>224</v>
      </c>
      <c r="G154" s="7" t="s">
        <v>8</v>
      </c>
      <c r="H154" s="7" t="s">
        <v>9</v>
      </c>
      <c r="I154" s="7" t="s">
        <v>10</v>
      </c>
      <c r="J154" s="8" t="s">
        <v>11</v>
      </c>
      <c r="K154" s="9" t="s">
        <v>12</v>
      </c>
      <c r="L154" s="23" t="s">
        <v>13</v>
      </c>
    </row>
    <row r="155" spans="1:12" ht="18">
      <c r="A155" s="2" t="s">
        <v>217</v>
      </c>
      <c r="B155" t="s">
        <v>17</v>
      </c>
      <c r="C155" t="s">
        <v>17</v>
      </c>
      <c r="D155" t="s">
        <v>17</v>
      </c>
      <c r="E155">
        <v>7</v>
      </c>
      <c r="F155" s="64" t="s">
        <v>230</v>
      </c>
      <c r="G155" s="15">
        <f t="shared" ref="G155:G157" si="3">H155/I155</f>
        <v>11.184210526315789</v>
      </c>
      <c r="H155" s="15">
        <v>850</v>
      </c>
      <c r="I155" s="3">
        <v>76</v>
      </c>
      <c r="J155" s="3" t="s">
        <v>218</v>
      </c>
      <c r="K155" s="21">
        <v>15</v>
      </c>
      <c r="L155" s="22">
        <v>44013</v>
      </c>
    </row>
    <row r="156" spans="1:12" ht="18">
      <c r="A156" s="2" t="s">
        <v>219</v>
      </c>
      <c r="B156" t="s">
        <v>17</v>
      </c>
      <c r="C156" t="s">
        <v>17</v>
      </c>
      <c r="D156" t="s">
        <v>17</v>
      </c>
      <c r="E156">
        <v>2</v>
      </c>
      <c r="F156" s="64" t="s">
        <v>230</v>
      </c>
      <c r="G156" s="15">
        <f t="shared" si="3"/>
        <v>6.3953488372093021</v>
      </c>
      <c r="H156" s="15">
        <v>550</v>
      </c>
      <c r="I156" s="3">
        <v>86</v>
      </c>
      <c r="J156" s="3" t="s">
        <v>220</v>
      </c>
      <c r="K156" s="21"/>
      <c r="L156" s="22">
        <v>43845</v>
      </c>
    </row>
    <row r="157" spans="1:12" ht="18">
      <c r="A157" s="2" t="s">
        <v>360</v>
      </c>
      <c r="B157" t="s">
        <v>350</v>
      </c>
      <c r="C157" t="s">
        <v>17</v>
      </c>
      <c r="D157" t="s">
        <v>17</v>
      </c>
      <c r="E157">
        <v>2</v>
      </c>
      <c r="F157" s="64" t="s">
        <v>230</v>
      </c>
      <c r="G157" s="15">
        <f t="shared" si="3"/>
        <v>6.3157894736842106</v>
      </c>
      <c r="H157" s="15">
        <v>600</v>
      </c>
      <c r="I157" s="3">
        <v>95</v>
      </c>
      <c r="J157" s="3" t="s">
        <v>199</v>
      </c>
      <c r="K157" s="21"/>
      <c r="L157" s="22">
        <v>43845</v>
      </c>
    </row>
    <row r="158" spans="1:12">
      <c r="G158" s="21"/>
      <c r="K158" s="21"/>
    </row>
    <row r="159" spans="1:12">
      <c r="G159" s="21"/>
      <c r="K159" s="21"/>
    </row>
    <row r="160" spans="1:12">
      <c r="G160" s="21"/>
      <c r="K160" s="21"/>
    </row>
    <row r="161" spans="1:11" ht="29.25" customHeight="1">
      <c r="F161" s="42" t="s">
        <v>223</v>
      </c>
      <c r="G161" s="21"/>
    </row>
    <row r="162" spans="1:11" ht="36">
      <c r="A162" s="6" t="s">
        <v>2</v>
      </c>
      <c r="B162" s="7" t="s">
        <v>4</v>
      </c>
      <c r="C162" s="7" t="s">
        <v>5</v>
      </c>
      <c r="D162" s="7" t="s">
        <v>6</v>
      </c>
      <c r="E162" s="7" t="s">
        <v>224</v>
      </c>
      <c r="F162" s="7" t="s">
        <v>225</v>
      </c>
      <c r="G162" s="7" t="s">
        <v>9</v>
      </c>
      <c r="H162" s="7" t="s">
        <v>226</v>
      </c>
      <c r="I162" s="7" t="s">
        <v>227</v>
      </c>
      <c r="J162" s="8" t="s">
        <v>11</v>
      </c>
      <c r="K162" s="9" t="s">
        <v>12</v>
      </c>
    </row>
    <row r="163" spans="1:11" ht="36">
      <c r="A163" s="2" t="s">
        <v>229</v>
      </c>
      <c r="B163" s="3" t="s">
        <v>18</v>
      </c>
      <c r="C163" s="3" t="s">
        <v>17</v>
      </c>
      <c r="D163" s="3" t="s">
        <v>17</v>
      </c>
      <c r="E163" s="10" t="s">
        <v>230</v>
      </c>
      <c r="F163" s="3">
        <v>1</v>
      </c>
      <c r="G163" s="15">
        <v>30</v>
      </c>
      <c r="H163" s="15">
        <v>27</v>
      </c>
      <c r="I163" s="3" t="s">
        <v>18</v>
      </c>
      <c r="J163" s="3" t="s">
        <v>231</v>
      </c>
      <c r="K163" s="21">
        <v>4</v>
      </c>
    </row>
    <row r="164" spans="1:11" ht="36">
      <c r="A164" s="2" t="s">
        <v>232</v>
      </c>
      <c r="B164" s="3" t="s">
        <v>17</v>
      </c>
      <c r="C164" s="3" t="s">
        <v>18</v>
      </c>
      <c r="D164" s="3" t="s">
        <v>17</v>
      </c>
      <c r="E164" s="10" t="s">
        <v>230</v>
      </c>
      <c r="F164" s="3">
        <v>1</v>
      </c>
      <c r="G164" s="15">
        <v>31</v>
      </c>
      <c r="H164" s="15">
        <v>31</v>
      </c>
      <c r="I164" s="3" t="s">
        <v>18</v>
      </c>
      <c r="J164" s="3" t="s">
        <v>220</v>
      </c>
      <c r="K164" s="21">
        <v>5</v>
      </c>
    </row>
    <row r="165" spans="1:11" ht="36">
      <c r="A165" s="2" t="s">
        <v>233</v>
      </c>
      <c r="B165" s="3" t="s">
        <v>17</v>
      </c>
      <c r="C165" s="3" t="s">
        <v>18</v>
      </c>
      <c r="D165" s="3" t="s">
        <v>17</v>
      </c>
      <c r="E165" s="10" t="s">
        <v>230</v>
      </c>
      <c r="F165" s="3">
        <v>1</v>
      </c>
      <c r="G165" s="15">
        <v>31</v>
      </c>
      <c r="H165" s="15">
        <v>31</v>
      </c>
      <c r="I165" s="3" t="s">
        <v>18</v>
      </c>
      <c r="J165" s="3" t="s">
        <v>234</v>
      </c>
      <c r="K165" s="21">
        <v>4</v>
      </c>
    </row>
    <row r="166" spans="1:11" ht="36">
      <c r="A166" s="2" t="s">
        <v>235</v>
      </c>
      <c r="B166" s="3" t="s">
        <v>17</v>
      </c>
      <c r="C166" s="3" t="s">
        <v>18</v>
      </c>
      <c r="D166" s="3" t="s">
        <v>18</v>
      </c>
      <c r="E166" s="10" t="s">
        <v>230</v>
      </c>
      <c r="F166" s="3">
        <v>1</v>
      </c>
      <c r="G166" s="15">
        <v>34</v>
      </c>
      <c r="H166" s="15">
        <v>34</v>
      </c>
      <c r="I166" s="3" t="s">
        <v>18</v>
      </c>
      <c r="J166" s="3" t="s">
        <v>236</v>
      </c>
      <c r="K166" s="21">
        <v>15</v>
      </c>
    </row>
    <row r="167" spans="1:11" ht="36">
      <c r="A167" s="2" t="s">
        <v>237</v>
      </c>
      <c r="B167" s="3" t="s">
        <v>17</v>
      </c>
      <c r="C167" s="3" t="s">
        <v>18</v>
      </c>
      <c r="D167" s="3" t="s">
        <v>17</v>
      </c>
      <c r="E167" s="10" t="s">
        <v>230</v>
      </c>
      <c r="F167" s="3">
        <v>1</v>
      </c>
      <c r="G167" s="15">
        <v>36</v>
      </c>
      <c r="H167" s="15">
        <v>36</v>
      </c>
      <c r="I167" s="3" t="s">
        <v>18</v>
      </c>
      <c r="J167" s="3" t="s">
        <v>238</v>
      </c>
      <c r="K167" s="21">
        <v>5</v>
      </c>
    </row>
    <row r="168" spans="1:11" ht="36">
      <c r="A168" s="2" t="s">
        <v>239</v>
      </c>
      <c r="B168" s="3" t="s">
        <v>18</v>
      </c>
      <c r="C168" s="3" t="s">
        <v>18</v>
      </c>
      <c r="D168" s="3" t="s">
        <v>17</v>
      </c>
      <c r="E168" s="10" t="s">
        <v>230</v>
      </c>
      <c r="F168" s="3">
        <v>1</v>
      </c>
      <c r="G168" s="15">
        <v>27</v>
      </c>
      <c r="H168" s="15">
        <v>23</v>
      </c>
      <c r="I168" s="3" t="s">
        <v>18</v>
      </c>
      <c r="J168" s="3" t="s">
        <v>240</v>
      </c>
      <c r="K168" s="21">
        <v>5</v>
      </c>
    </row>
    <row r="169" spans="1:11" ht="36">
      <c r="A169" s="2" t="s">
        <v>241</v>
      </c>
      <c r="B169" s="3" t="s">
        <v>17</v>
      </c>
      <c r="C169" s="3" t="s">
        <v>17</v>
      </c>
      <c r="D169" s="3" t="s">
        <v>17</v>
      </c>
      <c r="E169" s="10" t="s">
        <v>230</v>
      </c>
      <c r="F169" s="3">
        <v>2</v>
      </c>
      <c r="G169" s="15">
        <v>37</v>
      </c>
      <c r="H169" s="15">
        <v>40</v>
      </c>
      <c r="I169" s="3" t="s">
        <v>18</v>
      </c>
      <c r="J169" s="3" t="s">
        <v>43</v>
      </c>
      <c r="K169" s="21">
        <v>5</v>
      </c>
    </row>
    <row r="170" spans="1:11" ht="36">
      <c r="A170" s="2" t="s">
        <v>242</v>
      </c>
      <c r="B170" s="3" t="s">
        <v>17</v>
      </c>
      <c r="C170" s="3" t="s">
        <v>18</v>
      </c>
      <c r="D170" s="3" t="s">
        <v>17</v>
      </c>
      <c r="E170" s="10" t="s">
        <v>230</v>
      </c>
      <c r="F170" s="3">
        <v>1</v>
      </c>
      <c r="G170" s="15">
        <v>42</v>
      </c>
      <c r="H170" s="15">
        <v>38</v>
      </c>
      <c r="I170" s="3" t="s">
        <v>18</v>
      </c>
      <c r="J170" s="3" t="s">
        <v>243</v>
      </c>
      <c r="K170" s="21"/>
    </row>
    <row r="171" spans="1:11" ht="36">
      <c r="A171" s="2" t="s">
        <v>244</v>
      </c>
      <c r="B171" s="3" t="s">
        <v>17</v>
      </c>
      <c r="C171" s="3" t="s">
        <v>18</v>
      </c>
      <c r="D171" s="3" t="s">
        <v>18</v>
      </c>
      <c r="E171" s="10" t="s">
        <v>230</v>
      </c>
      <c r="F171" s="3">
        <v>1</v>
      </c>
      <c r="G171" s="15">
        <v>38</v>
      </c>
      <c r="H171" s="15">
        <v>38</v>
      </c>
      <c r="I171" s="3" t="s">
        <v>18</v>
      </c>
      <c r="J171" s="3" t="s">
        <v>245</v>
      </c>
      <c r="K171" s="21"/>
    </row>
    <row r="172" spans="1:11" ht="36">
      <c r="A172" s="2" t="s">
        <v>246</v>
      </c>
      <c r="B172" s="3" t="s">
        <v>18</v>
      </c>
      <c r="C172" s="3" t="s">
        <v>18</v>
      </c>
      <c r="D172" s="3" t="s">
        <v>18</v>
      </c>
      <c r="E172" s="10" t="s">
        <v>230</v>
      </c>
      <c r="F172" s="3">
        <v>1</v>
      </c>
      <c r="G172" s="15">
        <v>33</v>
      </c>
      <c r="H172" s="15">
        <v>26</v>
      </c>
      <c r="I172" s="3" t="s">
        <v>17</v>
      </c>
      <c r="J172" s="3" t="s">
        <v>145</v>
      </c>
      <c r="K172" s="21">
        <v>6</v>
      </c>
    </row>
    <row r="173" spans="1:11" ht="36">
      <c r="A173" s="2" t="s">
        <v>247</v>
      </c>
      <c r="B173" s="3" t="s">
        <v>17</v>
      </c>
      <c r="C173" s="3" t="s">
        <v>17</v>
      </c>
      <c r="D173" s="3" t="s">
        <v>17</v>
      </c>
      <c r="E173" s="10" t="s">
        <v>230</v>
      </c>
      <c r="F173" s="3">
        <v>1</v>
      </c>
      <c r="G173" s="15">
        <v>43</v>
      </c>
      <c r="H173" s="15">
        <v>43</v>
      </c>
      <c r="I173" s="3" t="s">
        <v>17</v>
      </c>
      <c r="J173" s="3" t="s">
        <v>248</v>
      </c>
      <c r="K173" s="21"/>
    </row>
    <row r="174" spans="1:11" ht="36">
      <c r="A174" s="2" t="s">
        <v>361</v>
      </c>
      <c r="B174" s="3" t="s">
        <v>18</v>
      </c>
      <c r="C174" s="3" t="s">
        <v>18</v>
      </c>
      <c r="D174" s="3" t="s">
        <v>18</v>
      </c>
      <c r="E174" s="10" t="s">
        <v>230</v>
      </c>
      <c r="F174" s="3">
        <v>1</v>
      </c>
      <c r="G174" s="15">
        <v>43</v>
      </c>
      <c r="H174" s="15">
        <v>44</v>
      </c>
      <c r="I174" s="3" t="s">
        <v>18</v>
      </c>
      <c r="J174" s="3" t="s">
        <v>362</v>
      </c>
      <c r="K174" s="21">
        <v>5</v>
      </c>
    </row>
    <row r="175" spans="1:11" ht="36">
      <c r="A175" s="2" t="s">
        <v>249</v>
      </c>
      <c r="B175" s="3" t="s">
        <v>17</v>
      </c>
      <c r="C175" s="3" t="s">
        <v>17</v>
      </c>
      <c r="D175" s="3" t="s">
        <v>17</v>
      </c>
      <c r="E175" s="10" t="s">
        <v>230</v>
      </c>
      <c r="F175" s="3">
        <v>1</v>
      </c>
      <c r="G175" s="15">
        <v>45</v>
      </c>
      <c r="H175" s="15">
        <v>45</v>
      </c>
      <c r="I175" s="3" t="s">
        <v>17</v>
      </c>
      <c r="J175" s="3" t="s">
        <v>250</v>
      </c>
      <c r="K175" s="21"/>
    </row>
    <row r="176" spans="1:11" ht="36">
      <c r="A176" s="2" t="s">
        <v>251</v>
      </c>
      <c r="B176" s="3" t="s">
        <v>17</v>
      </c>
      <c r="C176" s="3" t="s">
        <v>17</v>
      </c>
      <c r="D176" s="3" t="s">
        <v>17</v>
      </c>
      <c r="E176" s="10" t="s">
        <v>230</v>
      </c>
      <c r="F176" s="3">
        <v>1</v>
      </c>
      <c r="G176" s="15">
        <v>34</v>
      </c>
      <c r="H176" s="15">
        <v>30</v>
      </c>
      <c r="I176" s="3" t="s">
        <v>18</v>
      </c>
      <c r="J176" s="3" t="s">
        <v>31</v>
      </c>
      <c r="K176" s="21">
        <v>16</v>
      </c>
    </row>
    <row r="177" spans="1:11" ht="36">
      <c r="A177" s="2" t="s">
        <v>244</v>
      </c>
      <c r="B177" s="3" t="s">
        <v>17</v>
      </c>
      <c r="C177" s="3" t="s">
        <v>18</v>
      </c>
      <c r="D177" s="3" t="s">
        <v>18</v>
      </c>
      <c r="E177" s="10" t="s">
        <v>230</v>
      </c>
      <c r="F177" s="3">
        <v>1</v>
      </c>
      <c r="G177" s="15">
        <v>46</v>
      </c>
      <c r="H177" s="15">
        <v>46</v>
      </c>
      <c r="I177" s="3" t="s">
        <v>17</v>
      </c>
      <c r="J177" s="3" t="s">
        <v>245</v>
      </c>
      <c r="K177" s="21"/>
    </row>
    <row r="178" spans="1:11" ht="36">
      <c r="A178" s="2" t="s">
        <v>252</v>
      </c>
      <c r="B178" s="3" t="s">
        <v>17</v>
      </c>
      <c r="C178" s="3" t="s">
        <v>18</v>
      </c>
      <c r="D178" s="3" t="s">
        <v>17</v>
      </c>
      <c r="E178" s="10" t="s">
        <v>230</v>
      </c>
      <c r="F178" s="3">
        <v>1</v>
      </c>
      <c r="G178" s="15">
        <v>49</v>
      </c>
      <c r="H178" s="15">
        <v>46</v>
      </c>
      <c r="I178" s="3" t="s">
        <v>17</v>
      </c>
      <c r="J178" s="3" t="s">
        <v>253</v>
      </c>
      <c r="K178" s="21"/>
    </row>
    <row r="179" spans="1:11" ht="36">
      <c r="A179" s="2" t="s">
        <v>254</v>
      </c>
      <c r="B179" s="3" t="s">
        <v>17</v>
      </c>
      <c r="C179" s="3" t="s">
        <v>18</v>
      </c>
      <c r="D179" s="3" t="s">
        <v>18</v>
      </c>
      <c r="E179" s="10" t="s">
        <v>230</v>
      </c>
      <c r="F179" s="3">
        <v>1</v>
      </c>
      <c r="G179" s="15">
        <v>85</v>
      </c>
      <c r="H179" s="15">
        <v>53</v>
      </c>
      <c r="I179" s="3" t="s">
        <v>18</v>
      </c>
      <c r="J179" s="3" t="s">
        <v>255</v>
      </c>
    </row>
    <row r="180" spans="1:11" ht="36">
      <c r="A180" s="2" t="s">
        <v>363</v>
      </c>
      <c r="B180" s="3" t="s">
        <v>17</v>
      </c>
      <c r="C180" s="3" t="s">
        <v>18</v>
      </c>
      <c r="D180" s="3" t="s">
        <v>18</v>
      </c>
      <c r="E180" s="10" t="s">
        <v>230</v>
      </c>
      <c r="F180" s="3">
        <v>1</v>
      </c>
      <c r="G180" s="15">
        <v>62</v>
      </c>
      <c r="H180" s="15">
        <v>54</v>
      </c>
      <c r="I180" s="3" t="s">
        <v>18</v>
      </c>
      <c r="J180" s="3" t="s">
        <v>364</v>
      </c>
      <c r="K180" s="21">
        <v>8</v>
      </c>
    </row>
    <row r="181" spans="1:11" ht="36">
      <c r="A181" s="2" t="s">
        <v>256</v>
      </c>
      <c r="B181" s="3" t="s">
        <v>17</v>
      </c>
      <c r="C181" s="3" t="s">
        <v>17</v>
      </c>
      <c r="D181" s="3" t="s">
        <v>17</v>
      </c>
      <c r="E181" s="10" t="s">
        <v>230</v>
      </c>
      <c r="F181" s="3">
        <v>1</v>
      </c>
      <c r="G181" s="15">
        <v>55</v>
      </c>
      <c r="H181" s="15">
        <v>55</v>
      </c>
      <c r="I181" s="3" t="s">
        <v>18</v>
      </c>
      <c r="J181" s="3" t="s">
        <v>257</v>
      </c>
      <c r="K181" s="21">
        <v>8</v>
      </c>
    </row>
    <row r="182" spans="1:11" ht="36">
      <c r="A182" s="2" t="s">
        <v>365</v>
      </c>
      <c r="B182" s="3" t="s">
        <v>17</v>
      </c>
      <c r="C182" s="3" t="s">
        <v>18</v>
      </c>
      <c r="D182" s="3" t="s">
        <v>17</v>
      </c>
      <c r="E182" s="10" t="s">
        <v>230</v>
      </c>
      <c r="F182" s="3">
        <v>1</v>
      </c>
      <c r="G182" s="15">
        <v>54</v>
      </c>
      <c r="H182" s="15">
        <v>57</v>
      </c>
      <c r="I182" s="3" t="s">
        <v>17</v>
      </c>
      <c r="J182" s="3" t="s">
        <v>366</v>
      </c>
      <c r="K182" s="21">
        <v>8</v>
      </c>
    </row>
    <row r="183" spans="1:11" ht="36">
      <c r="A183" s="2" t="s">
        <v>258</v>
      </c>
      <c r="B183" s="3" t="s">
        <v>17</v>
      </c>
      <c r="C183" s="3" t="s">
        <v>17</v>
      </c>
      <c r="D183" s="3" t="s">
        <v>17</v>
      </c>
      <c r="E183" s="10" t="s">
        <v>230</v>
      </c>
      <c r="F183" s="3">
        <v>1</v>
      </c>
      <c r="G183" s="15">
        <v>57</v>
      </c>
      <c r="H183" s="15">
        <v>57</v>
      </c>
      <c r="I183" s="3" t="s">
        <v>17</v>
      </c>
      <c r="J183" s="3" t="s">
        <v>259</v>
      </c>
      <c r="K183" s="21"/>
    </row>
    <row r="184" spans="1:11" ht="36">
      <c r="A184" s="2" t="s">
        <v>260</v>
      </c>
      <c r="B184" s="3" t="s">
        <v>17</v>
      </c>
      <c r="C184" s="3" t="s">
        <v>18</v>
      </c>
      <c r="D184" s="3" t="s">
        <v>18</v>
      </c>
      <c r="E184" s="10" t="s">
        <v>230</v>
      </c>
      <c r="F184" s="3">
        <v>1</v>
      </c>
      <c r="G184" s="15">
        <v>64</v>
      </c>
      <c r="H184" s="15">
        <v>64</v>
      </c>
      <c r="I184" s="3" t="s">
        <v>18</v>
      </c>
      <c r="J184" s="3" t="s">
        <v>261</v>
      </c>
      <c r="K184" s="21"/>
    </row>
    <row r="185" spans="1:11" ht="36">
      <c r="A185" s="2" t="s">
        <v>262</v>
      </c>
      <c r="B185" s="3" t="s">
        <v>17</v>
      </c>
      <c r="C185" s="3" t="s">
        <v>18</v>
      </c>
      <c r="D185" s="3" t="s">
        <v>17</v>
      </c>
      <c r="E185" s="10" t="s">
        <v>230</v>
      </c>
      <c r="F185" s="3">
        <v>1</v>
      </c>
      <c r="G185" s="15">
        <v>73</v>
      </c>
      <c r="H185" s="15">
        <v>73</v>
      </c>
      <c r="I185" s="3" t="s">
        <v>18</v>
      </c>
      <c r="J185" s="3" t="s">
        <v>263</v>
      </c>
      <c r="K185" s="21">
        <v>10</v>
      </c>
    </row>
    <row r="186" spans="1:11" ht="36">
      <c r="A186" s="2" t="s">
        <v>264</v>
      </c>
      <c r="B186" s="3" t="s">
        <v>17</v>
      </c>
      <c r="C186" s="3" t="s">
        <v>17</v>
      </c>
      <c r="D186" s="3" t="s">
        <v>17</v>
      </c>
      <c r="E186" s="10" t="s">
        <v>230</v>
      </c>
      <c r="F186" s="3">
        <v>3</v>
      </c>
      <c r="G186" s="15">
        <v>67</v>
      </c>
      <c r="H186" s="15">
        <v>78</v>
      </c>
      <c r="I186" s="3" t="s">
        <v>17</v>
      </c>
      <c r="J186" s="3" t="s">
        <v>265</v>
      </c>
      <c r="K186" s="21">
        <v>11</v>
      </c>
    </row>
    <row r="187" spans="1:11" ht="36">
      <c r="A187" s="2" t="s">
        <v>266</v>
      </c>
      <c r="B187" s="3" t="s">
        <v>17</v>
      </c>
      <c r="C187" s="3" t="s">
        <v>17</v>
      </c>
      <c r="D187" s="3" t="s">
        <v>17</v>
      </c>
      <c r="E187" s="10" t="s">
        <v>230</v>
      </c>
      <c r="F187" s="3">
        <v>1</v>
      </c>
      <c r="G187" s="15">
        <v>75</v>
      </c>
      <c r="H187" s="15">
        <v>75</v>
      </c>
      <c r="I187" s="3" t="s">
        <v>18</v>
      </c>
      <c r="J187" s="3" t="s">
        <v>255</v>
      </c>
    </row>
    <row r="188" spans="1:11" ht="36">
      <c r="A188" s="2" t="s">
        <v>267</v>
      </c>
      <c r="B188" s="3" t="s">
        <v>17</v>
      </c>
      <c r="C188" s="3" t="s">
        <v>17</v>
      </c>
      <c r="D188" s="3" t="s">
        <v>17</v>
      </c>
      <c r="E188" s="10" t="s">
        <v>230</v>
      </c>
      <c r="F188" s="3">
        <v>2</v>
      </c>
      <c r="G188" s="15">
        <v>89</v>
      </c>
      <c r="H188" s="15">
        <v>89</v>
      </c>
      <c r="I188" s="3" t="s">
        <v>18</v>
      </c>
      <c r="J188" s="3" t="s">
        <v>204</v>
      </c>
      <c r="K188" s="21">
        <v>14</v>
      </c>
    </row>
    <row r="189" spans="1:11" ht="36">
      <c r="A189" s="2" t="s">
        <v>268</v>
      </c>
      <c r="B189" s="3" t="s">
        <v>17</v>
      </c>
      <c r="C189" s="3" t="s">
        <v>17</v>
      </c>
      <c r="D189" s="3" t="s">
        <v>17</v>
      </c>
      <c r="E189" s="10" t="s">
        <v>230</v>
      </c>
      <c r="F189" s="3">
        <v>2</v>
      </c>
      <c r="G189" s="15">
        <v>119</v>
      </c>
      <c r="H189" s="15">
        <v>111</v>
      </c>
      <c r="I189" s="3" t="s">
        <v>17</v>
      </c>
      <c r="J189" s="3" t="s">
        <v>269</v>
      </c>
      <c r="K189" s="21">
        <v>26</v>
      </c>
    </row>
    <row r="190" spans="1:11" ht="36">
      <c r="E190" s="10" t="s">
        <v>230</v>
      </c>
      <c r="G190" s="21"/>
    </row>
    <row r="191" spans="1:11" ht="36">
      <c r="E191" s="10" t="s">
        <v>230</v>
      </c>
    </row>
  </sheetData>
  <hyperlinks>
    <hyperlink ref="A17" r:id="rId1" xr:uid="{12FA98AD-23D2-4D72-8E4D-2995D727AE04}"/>
    <hyperlink ref="A135" r:id="rId2" xr:uid="{B8B0867D-1BCB-40DF-904B-4347C4360DA0}"/>
    <hyperlink ref="A134" r:id="rId3" xr:uid="{559D7313-7128-45EF-B3F9-FED58F363118}"/>
    <hyperlink ref="A117" r:id="rId4" xr:uid="{69111FA1-F6CC-4FDA-85BF-0028D6B5BC39}"/>
    <hyperlink ref="A144" r:id="rId5" xr:uid="{C2EF514B-FD9C-46CF-9437-3B44563B8F04}"/>
    <hyperlink ref="A64" r:id="rId6" xr:uid="{D938BA63-1797-4740-BA17-1FA00C183110}"/>
    <hyperlink ref="A32" r:id="rId7" xr:uid="{0E09B39E-5C1C-4AB9-AB30-CBBC1853E0DD}"/>
    <hyperlink ref="A80" r:id="rId8" xr:uid="{F655D4B1-F77E-4874-8D64-5A6DDE95947A}"/>
    <hyperlink ref="A47" r:id="rId9" xr:uid="{3E2FCDCC-1871-4DF9-BAFA-6B894215CE71}"/>
    <hyperlink ref="A67" r:id="rId10" xr:uid="{C6C48FF0-4645-48D7-9033-25AB0A147875}"/>
    <hyperlink ref="A60" r:id="rId11" xr:uid="{C0B279C1-04E7-4D4F-83F0-ADB81AC3E6FD}"/>
    <hyperlink ref="A30" r:id="rId12" xr:uid="{E5E696DB-B163-4722-B1D2-F143D37EDE3C}"/>
    <hyperlink ref="A62" r:id="rId13" xr:uid="{56B79BFB-F45C-4AAD-B9C1-2235D8C13FED}"/>
    <hyperlink ref="A29" r:id="rId14" xr:uid="{D8E12111-008E-4B63-ADA1-F92B5F2716C7}"/>
    <hyperlink ref="A11" r:id="rId15" location="photo11" display="https://www.spiti24.gr/en/8552172 - photo11" xr:uid="{9E3776A1-4E55-46D6-842D-C95F60D3E0CC}"/>
    <hyperlink ref="A49" r:id="rId16" xr:uid="{16AA3998-8FF5-4DEA-9DE5-A83E757CE587}"/>
    <hyperlink ref="A31" r:id="rId17" xr:uid="{B103224E-EA44-4C61-8F20-C80EBA6BD388}"/>
    <hyperlink ref="A33" r:id="rId18" xr:uid="{52152553-3416-49D9-A874-2B0C41EC0725}"/>
    <hyperlink ref="A41" r:id="rId19" location="photo3" xr:uid="{41A7831C-D36C-4D73-BDB4-534FCA8653B0}"/>
    <hyperlink ref="A59" r:id="rId20" location="photo12" xr:uid="{BC7FE5C6-1EA3-4263-BA7C-71DFA0EE298F}"/>
    <hyperlink ref="A78" r:id="rId21" location="photo8" xr:uid="{09723E74-73D5-4E94-80F8-976EFDCB6D27}"/>
    <hyperlink ref="A21" r:id="rId22" location="photo9" display="https://www.spiti24.gr/en/6125949 - photo9" xr:uid="{628157EC-7F3C-41DF-B5D3-A83F4AAEE5EC}"/>
    <hyperlink ref="A14" r:id="rId23" location="photo10" xr:uid="{A0AACF40-3222-455E-8A07-373ED3A4BA0B}"/>
    <hyperlink ref="A83" r:id="rId24" xr:uid="{C0B51055-B027-4B4A-9399-782E5B270431}"/>
    <hyperlink ref="A22" r:id="rId25" xr:uid="{CC9E91A9-465F-4D63-B515-2F14DEAD7B58}"/>
    <hyperlink ref="A156" r:id="rId26" xr:uid="{705FC0B4-D757-407E-9FBB-CCEEAA3926CA}"/>
    <hyperlink ref="A146" r:id="rId27" xr:uid="{16F0BFA9-1C29-4FB1-8066-B2493086BA91}"/>
    <hyperlink ref="A155" r:id="rId28" xr:uid="{426F2073-4988-403B-8B1E-6595BB461A1E}"/>
    <hyperlink ref="A147" r:id="rId29" location="photo19" display="https://www.spiti24.gr/en/6253590 - photo19" xr:uid="{B87F248A-C4C3-4038-8600-9F3A4854CFC8}"/>
    <hyperlink ref="A145" r:id="rId30" location="photo7" display="https://www.spiti24.gr/en/6568715 - photo7" xr:uid="{154D8F37-1576-4CA0-95BD-A5D65A6167FD}"/>
    <hyperlink ref="A157" r:id="rId31" location="photo6" display="https://www.spiti24.gr/en/6486457 - photo6" xr:uid="{A92ED8ED-51E9-42FF-A486-1F6D6EB8BDE7}"/>
    <hyperlink ref="A164" r:id="rId32" xr:uid="{6897B25F-1CA3-4A45-9DD6-8509BB5E2688}"/>
    <hyperlink ref="A174" r:id="rId33" xr:uid="{5E8F17F0-DCDF-42D5-8936-B93F9276A831}"/>
    <hyperlink ref="A168" r:id="rId34" xr:uid="{48F70FAE-3B6D-47FE-87F6-CF9AB9F17DB4}"/>
    <hyperlink ref="A167" r:id="rId35" xr:uid="{E6BB058C-B8FE-437A-8FD5-2411593430CB}"/>
    <hyperlink ref="A165" r:id="rId36" xr:uid="{CEE5EC08-A90B-4E7B-ADA3-5C142531816A}"/>
    <hyperlink ref="A169" r:id="rId37" xr:uid="{093C18C7-6210-4601-B6EE-AEBAC6E9A68F}"/>
    <hyperlink ref="A176" r:id="rId38" xr:uid="{551078EC-FF64-4A01-915D-E054D314D685}"/>
    <hyperlink ref="A188" r:id="rId39" xr:uid="{8CE5D284-1F6A-40CF-95C8-2734F12B9644}"/>
    <hyperlink ref="A185" r:id="rId40" xr:uid="{A0AF9784-E56E-407E-9240-13334CE35FDA}"/>
    <hyperlink ref="A163" r:id="rId41" xr:uid="{C6C1C134-6C7B-4F39-BE34-C640685C5CD4}"/>
    <hyperlink ref="A178" r:id="rId42" xr:uid="{101D2F03-E643-43D1-B48B-015A33FD1FD2}"/>
    <hyperlink ref="A172" r:id="rId43" xr:uid="{EECAE9F2-EAF3-4355-8B65-0061AE801381}"/>
    <hyperlink ref="A180" r:id="rId44" xr:uid="{91D8B5C8-5A22-44C0-94F9-C0966DBB3F94}"/>
    <hyperlink ref="A10" r:id="rId45" xr:uid="{BE84A8E3-C22D-4DBF-A7A7-699076A572EE}"/>
    <hyperlink ref="A23" r:id="rId46" xr:uid="{A42EB5D9-0C4F-4D5F-A975-FEEF869A24AC}"/>
    <hyperlink ref="A12" r:id="rId47" xr:uid="{9E76A7D5-4346-4FAB-9779-F9118D37278D}"/>
    <hyperlink ref="A81" r:id="rId48" xr:uid="{938849A1-9771-45B5-A52F-FCF2263E36E0}"/>
    <hyperlink ref="A58" r:id="rId49" xr:uid="{18F064B5-C9EC-43F7-A238-CF383D221448}"/>
    <hyperlink ref="A54" r:id="rId50" xr:uid="{C7F6F459-4104-4B7B-93F8-152258F985E4}"/>
    <hyperlink ref="A43" r:id="rId51" xr:uid="{D3A8F528-96AA-4DE4-A03C-357CDBFEE056}"/>
    <hyperlink ref="A24" r:id="rId52" xr:uid="{AE391FC8-4732-46FA-A448-18D9FE01A880}"/>
    <hyperlink ref="A48" r:id="rId53" xr:uid="{B88C33E0-ADF8-471E-9BFD-898630AD86DB}"/>
    <hyperlink ref="A63" r:id="rId54" xr:uid="{46899EED-FAE1-424E-A998-BCA547886D0E}"/>
    <hyperlink ref="A77" r:id="rId55" xr:uid="{57AC45E6-F287-408E-A2C6-D3927F140101}"/>
    <hyperlink ref="A82" r:id="rId56" xr:uid="{DBBA3372-0D8D-44D8-920D-AEE55CE83C02}"/>
    <hyperlink ref="A79" r:id="rId57" xr:uid="{F1F21666-C3DD-420B-B481-FB5E473B36A5}"/>
    <hyperlink ref="A55" r:id="rId58" xr:uid="{6C8F8CBC-8914-4D46-B65B-B4E1ADE31799}"/>
    <hyperlink ref="A65" r:id="rId59" xr:uid="{D607E32E-56CD-4AAA-85CD-6DBB4F9DB6CF}"/>
    <hyperlink ref="A6" r:id="rId60" xr:uid="{AF86B12E-2533-4E44-8C85-947631DB03F2}"/>
    <hyperlink ref="A182" r:id="rId61" xr:uid="{3AAA6629-7D57-42C2-BF56-05F4B0301B97}"/>
    <hyperlink ref="A189" r:id="rId62" xr:uid="{CFF33E22-8703-40BE-94C8-63C6166AC497}"/>
    <hyperlink ref="A186" r:id="rId63" xr:uid="{8ADABC4F-322D-4A88-A6E8-B5CFD953F8B7}"/>
    <hyperlink ref="A181" r:id="rId64" xr:uid="{40141E96-D9ED-4C61-828A-7A952E9F16AA}"/>
    <hyperlink ref="A183" r:id="rId65" location="no_availability_msg" display="https://www.booking.com/hotel/gr/artsuite-7.ru.html?aid=376388;label=booking-name-he-ZjzRvp_RD_yeZ9lEt5OinQS267777970027%3Apl%3Ata%3Ap1%3Ap22%2C563%2C000%3Aac%3Aap%3Aneg%3Afi%3Atikwd-65526620%3Alp1007967%3Ali%3Adec%3Adm%3Appccp%3DUmFuZG9tSVYkc2RlIyh9YcX_GyndjDE1z6LWmEwkC5A;sid=5804e9afe3595e6b5e08a0c266cb138b;checkin=2020-07-17;checkout=2020-07-18;dest_id=-829252;dest_type=city;dist=0;group_adults=2;group_children=0;hapos=1;hpos=1;no_rooms=1;room1=A%2CA;sb_price_type=total;soh=1;sr_order=popularity;srepoch=1594112329;srpvid=aeca3f24e94e01c5;type=total;ucfs=1&amp; - no_availability_msg" xr:uid="{E8DB55E3-67CD-4D84-BA58-1ED14FDE14C4}"/>
    <hyperlink ref="A173" r:id="rId66" display="https://www.booking.com/hotel/gr/souita-in-the-centre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339847201_226507867_2_0_0;no_rooms=1;room1=A%2CA;sb_price_type=total;type=total;ucfs=1&amp;" xr:uid="{43D7CECE-785A-48D5-8513-82FDF616B688}"/>
    <hyperlink ref="A184" r:id="rId67" display="https://www.booking.com/hotel/gr/restored-immaculate-condo-historic-center-1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27455801_244380958_2_0_0;no_rooms=1;room1=A%2CA;sb_price_type=total;type=total;ucfs=1&amp;" xr:uid="{4E08D1D7-9106-4F40-806D-E5499ED68B97}"/>
    <hyperlink ref="A166" r:id="rId68" display="https://www.booking.com/hotel/gr/antigonido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80685803_265874696_2_0_0;no_rooms=1;room1=A%2CA;sb_price_type=total;type=total;ucfs=1&amp;" xr:uid="{8A93343C-5193-4FD3-AC94-E55E06EBB8CC}"/>
    <hyperlink ref="A170" r:id="rId69" display="https://www.booking.com/hotel/gr/luxuru-souita-2-with-smart-tv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10671201_226507847_2_0_0;no_rooms=1;room1=A%2CA;sb_price_type=total;type=total;ucfs=1&amp;" xr:uid="{461FCF2C-5732-459B-8D83-90D2E9ADDBA1}"/>
    <hyperlink ref="A175" r:id="rId70" display="https://www.booking.com/hotel/gr/bit-pazar-thessalonike12345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276201401_202222386_2_0_0;no_rooms=1;room1=A%2CA;sb_price_type=total;type=total;ucfs=1&amp;" xr:uid="{C813DB6A-C645-4F79-8CAA-6BBC135FDD4C}"/>
    <hyperlink ref="A177" r:id="rId71" display="https://www.booking.com/hotel/gr/q-luxury-rooms-1-city-center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38287401_195457791_2_0_0;no_rooms=1;room1=A%2CA;sb_price_type=total;type=total;ucfs=1&amp;" xr:uid="{F6356002-9FD1-4E57-8E4B-29BE4B82BAF3}"/>
    <hyperlink ref="A171" r:id="rId72" display="https://www.booking.com/hotel/gr/q-luxury-rooms-1-city-center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38287401_195457791_2_0_0;no_rooms=1;room1=A%2CA;sb_price_type=total;type=total;ucfs=1&amp;" xr:uid="{96E44F76-6E58-485B-A6B4-A963327E85BC}"/>
    <hyperlink ref="A187" r:id="rId73" display="https://www.booking.com/hotel/gr/pan-luxury-suit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no_rooms=1;room1=A%2CA;sb_price_type=total;type=total;ucfs=1&amp;" xr:uid="{A1E503A1-A06D-47B5-A535-FB2BB66E2986}"/>
    <hyperlink ref="A179" r:id="rId74" display="https://www.booking.com/hotel/gr/ultima-suites-nilie-hospitality-mgm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02497601_268775436_2_0_0;no_rooms=1;room1=A%2CA;sb_price_type=total;type=total;ucfs=1&amp;" xr:uid="{0C5016C5-3D6E-47D4-95B7-C548CA20B125}"/>
    <hyperlink ref="A39" r:id="rId75" xr:uid="{72A25798-E7E7-4EBB-9AB6-1379746BA4DF}"/>
    <hyperlink ref="A34" r:id="rId76" xr:uid="{A501AD26-8897-4BC3-83BA-DE94B79D4112}"/>
    <hyperlink ref="A25" r:id="rId77" xr:uid="{EAD7D1B8-2E25-4B8C-814B-B940CE35D6AD}"/>
    <hyperlink ref="A13" r:id="rId78" xr:uid="{170CD9D7-0A87-482C-A734-5A1F291CD278}"/>
    <hyperlink ref="A26" r:id="rId79" xr:uid="{1876A4E1-7C46-43B9-9B96-F7F3F526E124}"/>
    <hyperlink ref="A5" r:id="rId80" xr:uid="{943DF347-E92D-429D-8096-C706EF4872C7}"/>
    <hyperlink ref="A7" r:id="rId81" xr:uid="{A5320117-551E-471D-9ED8-7C2FBA486F77}"/>
    <hyperlink ref="A27" r:id="rId82" xr:uid="{17EA8193-7E94-4BD3-A448-24A3437BD150}"/>
    <hyperlink ref="A15" r:id="rId83" xr:uid="{81D3665E-03B8-4F44-AAF3-26837811747D}"/>
    <hyperlink ref="A44" r:id="rId84" xr:uid="{629F0EE2-2A0A-4656-9861-786700AFA67E}"/>
    <hyperlink ref="A35" r:id="rId85" xr:uid="{7C5AE02B-9009-4932-9B0E-698040B42410}"/>
    <hyperlink ref="A36" r:id="rId86" xr:uid="{65C5AEDC-CB27-4E14-8167-8CB0B075C1D2}"/>
    <hyperlink ref="A45" r:id="rId87" xr:uid="{DCABC94F-5014-4C9C-ABF3-D4E183ACD060}"/>
    <hyperlink ref="A56" r:id="rId88" xr:uid="{AC155771-899A-4C3A-B98A-9A773EFA03EB}"/>
    <hyperlink ref="A40" r:id="rId89" xr:uid="{2326F53F-26EF-4AD9-91F5-08087BD259C7}"/>
    <hyperlink ref="A28" r:id="rId90" xr:uid="{35E5C483-20D8-47F5-BCFC-2A11ACC52801}"/>
    <hyperlink ref="A46" r:id="rId91" xr:uid="{4AB2E302-D862-4B02-95F1-3A64E92DA76B}"/>
    <hyperlink ref="A66" r:id="rId92" xr:uid="{BDEBC74E-7402-471D-BEAA-24ED0EADA576}"/>
    <hyperlink ref="A57" r:id="rId93" xr:uid="{2AEAC5D9-B644-4B56-BA1F-64418E803B84}"/>
    <hyperlink ref="A75" r:id="rId94" xr:uid="{31B428C6-C796-4BB2-819D-8856EA1F5601}"/>
    <hyperlink ref="A74" r:id="rId95" xr:uid="{7DD05FDA-6F75-4BD9-B053-3134BC16EFF4}"/>
    <hyperlink ref="A73" r:id="rId96" xr:uid="{89E16E9B-E7FE-4C7C-AF3A-4F8E3C222781}"/>
    <hyperlink ref="A76" r:id="rId97" xr:uid="{28A2B596-A7DB-4F89-BBC2-456BE623E036}"/>
    <hyperlink ref="A72" r:id="rId98" xr:uid="{765B8623-2415-4A5E-8F9C-451E7EE95FE2}"/>
    <hyperlink ref="A118" r:id="rId99" xr:uid="{754B1BFB-6F9E-4566-A045-F6FA710071F7}"/>
    <hyperlink ref="A119" r:id="rId100" xr:uid="{1B688E27-F796-402D-AF9D-1D8F4886F798}"/>
    <hyperlink ref="A120" r:id="rId101" xr:uid="{B3E37FE3-F3A7-4485-8DA9-67CE5711ED8F}"/>
    <hyperlink ref="A121" r:id="rId102" xr:uid="{F6F84E35-CA1C-45C4-9292-5A7B7E6F3CBF}"/>
    <hyperlink ref="A122" r:id="rId103" xr:uid="{4AAADBDA-EE0C-46F3-BB86-58DC2BA0BC81}"/>
    <hyperlink ref="A123" r:id="rId104" xr:uid="{2AF82AB6-9790-4283-AC58-51C03E13E99F}"/>
    <hyperlink ref="A124" r:id="rId105" xr:uid="{42D10813-F832-4B24-82D7-C7F2DFEE0343}"/>
    <hyperlink ref="A125" r:id="rId106" xr:uid="{E49EFF8E-1BC0-47FE-AD6E-498FAB02D52D}"/>
    <hyperlink ref="A126" r:id="rId107" xr:uid="{CF1E5569-2835-4549-9A78-8584C541D544}"/>
    <hyperlink ref="A136" r:id="rId108" xr:uid="{B23F69B5-61D3-4526-BF27-47FA6739FF64}"/>
    <hyperlink ref="A148" r:id="rId109" xr:uid="{A11A3D3C-BA5F-4029-9B66-7AA0D64C186D}"/>
    <hyperlink ref="A149" r:id="rId110" xr:uid="{F6B202AF-DF88-4C8E-986D-21FD98330D37}"/>
    <hyperlink ref="A129" r:id="rId111" xr:uid="{0E3191AF-3B01-4400-BBE8-623D0554543A}"/>
    <hyperlink ref="A138" r:id="rId112" xr:uid="{090D513F-DF28-42FB-82BC-6045AE2FADEB}"/>
    <hyperlink ref="A127" r:id="rId113" xr:uid="{5E9FC600-A24F-4538-9D97-9510CB9585B9}"/>
    <hyperlink ref="A128" r:id="rId114" xr:uid="{50AA28AF-B671-4E1F-A8E8-737F38ACB8AE}"/>
    <hyperlink ref="A130" r:id="rId115" xr:uid="{56F8065D-29B9-4CF4-A019-1B5BCA237376}"/>
    <hyperlink ref="A150" r:id="rId116" xr:uid="{25560DF6-280C-4B5A-81C0-2FA5FF99F477}"/>
  </hyperlinks>
  <pageMargins left="0.7" right="0.7" top="0.75" bottom="0.75" header="0.3" footer="0.3"/>
  <pageSetup paperSize="9" orientation="portrait" horizontalDpi="0" verticalDpi="0" r:id="rId117"/>
  <tableParts count="1">
    <tablePart r:id="rId1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5CE10-2839-4527-BA94-B300C991766B}">
  <dimension ref="A1:M100"/>
  <sheetViews>
    <sheetView rightToLeft="1" workbookViewId="0">
      <selection activeCell="I49" sqref="H49:I49"/>
    </sheetView>
  </sheetViews>
  <sheetFormatPr defaultRowHeight="14.25"/>
  <cols>
    <col min="1" max="1" width="32.25" customWidth="1"/>
    <col min="8" max="8" width="10.375" bestFit="1" customWidth="1"/>
    <col min="9" max="9" width="12.375" bestFit="1" customWidth="1"/>
    <col min="11" max="11" width="39.75" customWidth="1"/>
    <col min="12" max="12" width="9.875" bestFit="1" customWidth="1"/>
  </cols>
  <sheetData>
    <row r="1" spans="1:13" ht="20.25">
      <c r="G1" s="35" t="s">
        <v>0</v>
      </c>
    </row>
    <row r="2" spans="1:13" ht="20.25">
      <c r="G2" s="35" t="s">
        <v>1</v>
      </c>
    </row>
    <row r="3" spans="1:13">
      <c r="H3" s="81">
        <f>AVERAGE(H6:H13)</f>
        <v>2354.25</v>
      </c>
      <c r="I3" s="81">
        <f>AVERAGE(I6:I13)</f>
        <v>86750</v>
      </c>
    </row>
    <row r="4" spans="1:13" s="3" customFormat="1" ht="3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224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13</v>
      </c>
      <c r="M4" s="5" t="s">
        <v>367</v>
      </c>
    </row>
    <row r="5" spans="1:13" ht="18">
      <c r="A5" s="2" t="s">
        <v>368</v>
      </c>
      <c r="B5" t="s">
        <v>17</v>
      </c>
      <c r="C5" t="s">
        <v>17</v>
      </c>
      <c r="D5" t="s">
        <v>18</v>
      </c>
      <c r="E5" t="s">
        <v>18</v>
      </c>
      <c r="F5" t="s">
        <v>59</v>
      </c>
      <c r="G5" s="32" t="s">
        <v>369</v>
      </c>
      <c r="H5" s="11">
        <v>2850</v>
      </c>
      <c r="I5" s="11">
        <v>57000</v>
      </c>
      <c r="J5">
        <v>20</v>
      </c>
      <c r="K5" t="s">
        <v>370</v>
      </c>
      <c r="L5" s="27">
        <v>44019</v>
      </c>
    </row>
    <row r="6" spans="1:13" ht="18">
      <c r="A6" s="2" t="s">
        <v>371</v>
      </c>
      <c r="B6" t="s">
        <v>17</v>
      </c>
      <c r="C6" t="s">
        <v>17</v>
      </c>
      <c r="D6" t="s">
        <v>17</v>
      </c>
      <c r="E6" t="s">
        <v>17</v>
      </c>
      <c r="F6">
        <v>6</v>
      </c>
      <c r="G6" s="32" t="s">
        <v>369</v>
      </c>
      <c r="H6" s="11">
        <v>2833</v>
      </c>
      <c r="I6" s="11">
        <v>85000</v>
      </c>
      <c r="J6">
        <v>30</v>
      </c>
      <c r="K6" t="s">
        <v>372</v>
      </c>
      <c r="L6" s="27">
        <v>43970</v>
      </c>
    </row>
    <row r="7" spans="1:13" ht="18">
      <c r="A7" s="2" t="s">
        <v>373</v>
      </c>
      <c r="B7" t="s">
        <v>17</v>
      </c>
      <c r="C7" t="s">
        <v>17</v>
      </c>
      <c r="D7" t="s">
        <v>17</v>
      </c>
      <c r="E7" t="s">
        <v>17</v>
      </c>
      <c r="F7">
        <v>4</v>
      </c>
      <c r="G7" s="32" t="s">
        <v>369</v>
      </c>
      <c r="H7" s="11">
        <v>2433</v>
      </c>
      <c r="I7" s="11">
        <v>73000</v>
      </c>
      <c r="J7">
        <v>30</v>
      </c>
      <c r="K7" t="s">
        <v>374</v>
      </c>
      <c r="L7" s="27">
        <v>43875</v>
      </c>
    </row>
    <row r="8" spans="1:13" ht="18">
      <c r="A8" s="2" t="s">
        <v>375</v>
      </c>
      <c r="B8" t="s">
        <v>18</v>
      </c>
      <c r="C8" t="s">
        <v>17</v>
      </c>
      <c r="D8" t="s">
        <v>17</v>
      </c>
      <c r="E8" t="s">
        <v>17</v>
      </c>
      <c r="F8">
        <v>3</v>
      </c>
      <c r="G8" s="32" t="s">
        <v>369</v>
      </c>
      <c r="H8" s="11">
        <v>2243</v>
      </c>
      <c r="I8" s="11">
        <v>83000</v>
      </c>
      <c r="J8">
        <v>37</v>
      </c>
      <c r="K8" t="s">
        <v>376</v>
      </c>
      <c r="L8" s="27">
        <v>44019</v>
      </c>
      <c r="M8">
        <v>80000</v>
      </c>
    </row>
    <row r="9" spans="1:13" ht="18">
      <c r="A9" s="2" t="s">
        <v>377</v>
      </c>
      <c r="B9" t="s">
        <v>17</v>
      </c>
      <c r="C9" t="s">
        <v>17</v>
      </c>
      <c r="D9" t="s">
        <v>17</v>
      </c>
      <c r="E9" t="s">
        <v>17</v>
      </c>
      <c r="F9">
        <v>5</v>
      </c>
      <c r="G9" s="32" t="s">
        <v>369</v>
      </c>
      <c r="H9" s="11">
        <v>2375</v>
      </c>
      <c r="I9" s="11">
        <v>95000</v>
      </c>
      <c r="J9">
        <v>40</v>
      </c>
      <c r="K9" t="s">
        <v>378</v>
      </c>
      <c r="L9" s="27">
        <v>44017</v>
      </c>
    </row>
    <row r="10" spans="1:13" ht="18">
      <c r="A10" s="2" t="s">
        <v>377</v>
      </c>
      <c r="B10" t="s">
        <v>17</v>
      </c>
      <c r="C10" t="s">
        <v>17</v>
      </c>
      <c r="D10" t="s">
        <v>17</v>
      </c>
      <c r="E10" t="s">
        <v>17</v>
      </c>
      <c r="F10">
        <v>5</v>
      </c>
      <c r="G10" s="32" t="s">
        <v>369</v>
      </c>
      <c r="H10" s="11">
        <v>2375</v>
      </c>
      <c r="I10" s="11">
        <v>95000</v>
      </c>
      <c r="J10">
        <v>40</v>
      </c>
      <c r="K10" t="s">
        <v>378</v>
      </c>
      <c r="L10" s="27">
        <v>44015</v>
      </c>
    </row>
    <row r="11" spans="1:13" ht="18">
      <c r="A11" s="2" t="s">
        <v>379</v>
      </c>
      <c r="B11" t="s">
        <v>17</v>
      </c>
      <c r="C11" t="s">
        <v>17</v>
      </c>
      <c r="D11" t="s">
        <v>17</v>
      </c>
      <c r="E11" t="s">
        <v>17</v>
      </c>
      <c r="F11">
        <v>5</v>
      </c>
      <c r="G11" s="32" t="s">
        <v>369</v>
      </c>
      <c r="H11" s="11">
        <v>2250</v>
      </c>
      <c r="I11" s="11">
        <v>90000</v>
      </c>
      <c r="J11">
        <v>40</v>
      </c>
      <c r="K11" t="s">
        <v>380</v>
      </c>
      <c r="L11" s="27">
        <v>44017</v>
      </c>
    </row>
    <row r="12" spans="1:13" ht="18">
      <c r="A12" s="2" t="s">
        <v>381</v>
      </c>
      <c r="B12" t="s">
        <v>17</v>
      </c>
      <c r="C12" t="s">
        <v>17</v>
      </c>
      <c r="D12" t="s">
        <v>17</v>
      </c>
      <c r="E12" t="s">
        <v>17</v>
      </c>
      <c r="F12">
        <v>5</v>
      </c>
      <c r="G12" s="32" t="s">
        <v>369</v>
      </c>
      <c r="H12" s="11">
        <v>2375</v>
      </c>
      <c r="I12" s="11">
        <v>95000</v>
      </c>
      <c r="J12">
        <v>40</v>
      </c>
      <c r="K12" t="s">
        <v>382</v>
      </c>
      <c r="L12" s="27">
        <v>44019</v>
      </c>
    </row>
    <row r="13" spans="1:13" ht="18">
      <c r="A13" s="2" t="s">
        <v>383</v>
      </c>
      <c r="B13" t="s">
        <v>18</v>
      </c>
      <c r="C13" t="s">
        <v>17</v>
      </c>
      <c r="D13" t="s">
        <v>17</v>
      </c>
      <c r="E13" t="s">
        <v>17</v>
      </c>
      <c r="F13">
        <v>1</v>
      </c>
      <c r="G13" s="32" t="s">
        <v>369</v>
      </c>
      <c r="H13" s="11">
        <v>1950</v>
      </c>
      <c r="I13" s="11">
        <v>78000</v>
      </c>
      <c r="J13">
        <v>40</v>
      </c>
      <c r="K13" t="s">
        <v>384</v>
      </c>
      <c r="L13" s="27">
        <v>44018</v>
      </c>
    </row>
    <row r="14" spans="1:13" ht="18">
      <c r="A14" s="2" t="s">
        <v>385</v>
      </c>
      <c r="B14" t="s">
        <v>17</v>
      </c>
      <c r="C14" t="s">
        <v>17</v>
      </c>
      <c r="D14" t="s">
        <v>18</v>
      </c>
      <c r="E14" t="s">
        <v>18</v>
      </c>
      <c r="F14" t="s">
        <v>59</v>
      </c>
      <c r="G14" s="32" t="s">
        <v>369</v>
      </c>
      <c r="H14" s="11">
        <v>1866</v>
      </c>
      <c r="I14" s="11">
        <v>56000</v>
      </c>
      <c r="J14">
        <v>30</v>
      </c>
      <c r="K14" t="s">
        <v>386</v>
      </c>
      <c r="L14" s="27">
        <v>44039</v>
      </c>
    </row>
    <row r="15" spans="1:13" ht="18">
      <c r="A15" s="2"/>
      <c r="G15" s="32" t="s">
        <v>369</v>
      </c>
      <c r="H15" s="11"/>
      <c r="I15" s="11"/>
      <c r="L15" s="27"/>
    </row>
    <row r="16" spans="1:13" ht="18">
      <c r="A16" s="2"/>
      <c r="G16" s="32"/>
      <c r="H16" s="11"/>
      <c r="I16" s="11"/>
      <c r="L16" s="27"/>
    </row>
    <row r="17" spans="1:13" ht="20.25">
      <c r="A17" s="2"/>
      <c r="G17" s="51" t="s">
        <v>63</v>
      </c>
      <c r="H17" s="11"/>
      <c r="I17" s="11"/>
      <c r="L17" s="27"/>
    </row>
    <row r="18" spans="1:13">
      <c r="A18" s="2"/>
      <c r="H18" s="81">
        <f>AVERAGE(H20:H29,H31:H33)</f>
        <v>2134.8461538461538</v>
      </c>
      <c r="I18" s="81">
        <f>AVERAGE(I20:I29,I31:I33)</f>
        <v>104692.30769230769</v>
      </c>
      <c r="L18" s="27"/>
    </row>
    <row r="19" spans="1:13" s="3" customFormat="1" ht="36">
      <c r="A19" s="5" t="s">
        <v>2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224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13</v>
      </c>
      <c r="M19" s="5" t="s">
        <v>367</v>
      </c>
    </row>
    <row r="20" spans="1:13" ht="18">
      <c r="A20" s="2" t="s">
        <v>387</v>
      </c>
      <c r="B20" t="s">
        <v>17</v>
      </c>
      <c r="C20" t="s">
        <v>17</v>
      </c>
      <c r="D20" t="s">
        <v>17</v>
      </c>
      <c r="E20" t="s">
        <v>17</v>
      </c>
      <c r="F20">
        <v>8</v>
      </c>
      <c r="G20" s="32" t="s">
        <v>369</v>
      </c>
      <c r="H20" s="11">
        <v>3111</v>
      </c>
      <c r="I20" s="11">
        <v>140000</v>
      </c>
      <c r="J20">
        <v>45</v>
      </c>
      <c r="K20" t="s">
        <v>388</v>
      </c>
      <c r="L20" s="27">
        <v>44017</v>
      </c>
    </row>
    <row r="21" spans="1:13" ht="18">
      <c r="A21" s="2" t="s">
        <v>389</v>
      </c>
      <c r="B21" t="s">
        <v>17</v>
      </c>
      <c r="C21" t="s">
        <v>17</v>
      </c>
      <c r="D21" t="s">
        <v>17</v>
      </c>
      <c r="E21" t="s">
        <v>17</v>
      </c>
      <c r="F21">
        <v>1</v>
      </c>
      <c r="G21" s="32" t="s">
        <v>369</v>
      </c>
      <c r="H21" s="11">
        <v>1778</v>
      </c>
      <c r="I21" s="11">
        <v>80000</v>
      </c>
      <c r="J21">
        <v>45</v>
      </c>
      <c r="K21" t="s">
        <v>372</v>
      </c>
      <c r="L21" s="27">
        <v>44014</v>
      </c>
    </row>
    <row r="22" spans="1:13" ht="18">
      <c r="A22" s="2" t="s">
        <v>390</v>
      </c>
      <c r="B22" t="s">
        <v>17</v>
      </c>
      <c r="C22" t="s">
        <v>17</v>
      </c>
      <c r="D22" t="s">
        <v>17</v>
      </c>
      <c r="E22" t="s">
        <v>17</v>
      </c>
      <c r="F22">
        <v>1</v>
      </c>
      <c r="G22" s="32" t="s">
        <v>369</v>
      </c>
      <c r="H22" s="11">
        <v>1889</v>
      </c>
      <c r="I22" s="11">
        <v>85000</v>
      </c>
      <c r="J22">
        <v>45</v>
      </c>
      <c r="K22" t="s">
        <v>372</v>
      </c>
      <c r="L22" s="27">
        <v>44012</v>
      </c>
    </row>
    <row r="23" spans="1:13" ht="18">
      <c r="A23" s="2" t="s">
        <v>391</v>
      </c>
      <c r="B23" t="s">
        <v>17</v>
      </c>
      <c r="C23" t="s">
        <v>17</v>
      </c>
      <c r="D23" t="s">
        <v>17</v>
      </c>
      <c r="E23" t="s">
        <v>17</v>
      </c>
      <c r="F23">
        <v>6</v>
      </c>
      <c r="G23" s="32" t="s">
        <v>369</v>
      </c>
      <c r="H23" s="11">
        <v>2111</v>
      </c>
      <c r="I23" s="11">
        <v>95000</v>
      </c>
      <c r="J23">
        <v>45</v>
      </c>
      <c r="K23" t="s">
        <v>392</v>
      </c>
      <c r="L23" s="27">
        <v>44019</v>
      </c>
    </row>
    <row r="24" spans="1:13" ht="18">
      <c r="A24" s="2" t="s">
        <v>393</v>
      </c>
      <c r="B24" t="s">
        <v>17</v>
      </c>
      <c r="C24" t="s">
        <v>17</v>
      </c>
      <c r="D24" t="s">
        <v>18</v>
      </c>
      <c r="E24" t="s">
        <v>17</v>
      </c>
      <c r="F24">
        <v>1</v>
      </c>
      <c r="G24" s="32" t="s">
        <v>369</v>
      </c>
      <c r="H24" s="11">
        <v>1756</v>
      </c>
      <c r="I24" s="11">
        <v>79000</v>
      </c>
      <c r="J24">
        <v>45</v>
      </c>
      <c r="K24" t="s">
        <v>394</v>
      </c>
      <c r="L24" s="27">
        <v>44019</v>
      </c>
      <c r="M24">
        <v>77000</v>
      </c>
    </row>
    <row r="25" spans="1:13" ht="18">
      <c r="A25" s="2" t="s">
        <v>395</v>
      </c>
      <c r="B25" t="s">
        <v>17</v>
      </c>
      <c r="C25" t="s">
        <v>17</v>
      </c>
      <c r="D25" t="s">
        <v>17</v>
      </c>
      <c r="E25" t="s">
        <v>17</v>
      </c>
      <c r="F25">
        <v>6</v>
      </c>
      <c r="G25" s="32" t="s">
        <v>369</v>
      </c>
      <c r="H25" s="11">
        <v>2083</v>
      </c>
      <c r="I25" s="11">
        <v>100000</v>
      </c>
      <c r="J25">
        <v>48</v>
      </c>
      <c r="K25" t="s">
        <v>396</v>
      </c>
      <c r="L25" s="27">
        <v>44005</v>
      </c>
    </row>
    <row r="26" spans="1:13" ht="18">
      <c r="A26" s="2" t="s">
        <v>397</v>
      </c>
      <c r="B26" t="s">
        <v>17</v>
      </c>
      <c r="C26" t="s">
        <v>18</v>
      </c>
      <c r="D26" t="s">
        <v>17</v>
      </c>
      <c r="E26" t="s">
        <v>17</v>
      </c>
      <c r="F26">
        <v>3</v>
      </c>
      <c r="G26" s="32" t="s">
        <v>369</v>
      </c>
      <c r="H26" s="11">
        <v>1700</v>
      </c>
      <c r="I26" s="11">
        <v>85000</v>
      </c>
      <c r="J26">
        <v>50</v>
      </c>
      <c r="K26" t="s">
        <v>398</v>
      </c>
      <c r="L26" s="27">
        <v>43997</v>
      </c>
    </row>
    <row r="27" spans="1:13" ht="18">
      <c r="A27" s="2" t="s">
        <v>399</v>
      </c>
      <c r="B27" t="s">
        <v>17</v>
      </c>
      <c r="C27" t="s">
        <v>17</v>
      </c>
      <c r="D27" t="s">
        <v>17</v>
      </c>
      <c r="E27" t="s">
        <v>17</v>
      </c>
      <c r="F27">
        <v>4</v>
      </c>
      <c r="G27" s="32" t="s">
        <v>369</v>
      </c>
      <c r="H27" s="11">
        <v>2580</v>
      </c>
      <c r="I27" s="11">
        <v>129000</v>
      </c>
      <c r="J27">
        <v>50</v>
      </c>
      <c r="K27" t="s">
        <v>374</v>
      </c>
      <c r="L27" s="27">
        <v>43966</v>
      </c>
    </row>
    <row r="28" spans="1:13" ht="18">
      <c r="A28" s="2" t="s">
        <v>400</v>
      </c>
      <c r="B28" t="s">
        <v>17</v>
      </c>
      <c r="C28" t="s">
        <v>18</v>
      </c>
      <c r="D28" t="s">
        <v>17</v>
      </c>
      <c r="E28" t="s">
        <v>17</v>
      </c>
      <c r="F28">
        <v>4</v>
      </c>
      <c r="G28" s="32" t="s">
        <v>369</v>
      </c>
      <c r="H28" s="11">
        <v>2400</v>
      </c>
      <c r="I28" s="11">
        <v>120000</v>
      </c>
      <c r="J28">
        <v>50</v>
      </c>
      <c r="K28" t="s">
        <v>401</v>
      </c>
      <c r="L28" s="27">
        <v>44018</v>
      </c>
    </row>
    <row r="29" spans="1:13" ht="18">
      <c r="A29" s="2" t="s">
        <v>402</v>
      </c>
      <c r="B29" t="s">
        <v>17</v>
      </c>
      <c r="C29" t="s">
        <v>17</v>
      </c>
      <c r="D29" t="s">
        <v>17</v>
      </c>
      <c r="E29" t="s">
        <v>17</v>
      </c>
      <c r="F29">
        <v>6</v>
      </c>
      <c r="G29" s="32" t="s">
        <v>369</v>
      </c>
      <c r="H29" s="11">
        <v>2200</v>
      </c>
      <c r="I29" s="11">
        <v>110000</v>
      </c>
      <c r="J29">
        <v>50</v>
      </c>
      <c r="K29" t="s">
        <v>403</v>
      </c>
      <c r="L29" s="27">
        <v>44017</v>
      </c>
    </row>
    <row r="30" spans="1:13" ht="18">
      <c r="A30" s="2" t="s">
        <v>404</v>
      </c>
      <c r="B30" t="s">
        <v>17</v>
      </c>
      <c r="C30" t="s">
        <v>18</v>
      </c>
      <c r="D30" t="s">
        <v>17</v>
      </c>
      <c r="E30" t="s">
        <v>17</v>
      </c>
      <c r="F30" t="s">
        <v>59</v>
      </c>
      <c r="G30" s="32" t="s">
        <v>369</v>
      </c>
      <c r="H30" s="11">
        <v>1100</v>
      </c>
      <c r="I30" s="11">
        <v>55000</v>
      </c>
      <c r="J30">
        <v>50</v>
      </c>
      <c r="K30" t="s">
        <v>405</v>
      </c>
      <c r="L30" s="27">
        <v>44013</v>
      </c>
    </row>
    <row r="31" spans="1:13" ht="18">
      <c r="A31" s="2" t="s">
        <v>406</v>
      </c>
      <c r="B31" t="s">
        <v>17</v>
      </c>
      <c r="C31" t="s">
        <v>17</v>
      </c>
      <c r="D31" t="s">
        <v>17</v>
      </c>
      <c r="E31" t="s">
        <v>17</v>
      </c>
      <c r="F31">
        <v>6</v>
      </c>
      <c r="G31" s="32" t="s">
        <v>369</v>
      </c>
      <c r="H31" s="11">
        <v>2273</v>
      </c>
      <c r="I31" s="11">
        <v>125000</v>
      </c>
      <c r="J31">
        <v>55</v>
      </c>
      <c r="K31" t="s">
        <v>407</v>
      </c>
      <c r="L31" s="27">
        <v>44018</v>
      </c>
    </row>
    <row r="32" spans="1:13" ht="18">
      <c r="A32" s="2" t="s">
        <v>408</v>
      </c>
      <c r="B32" t="s">
        <v>17</v>
      </c>
      <c r="C32" t="s">
        <v>17</v>
      </c>
      <c r="D32" t="s">
        <v>17</v>
      </c>
      <c r="E32" t="s">
        <v>17</v>
      </c>
      <c r="F32">
        <v>6</v>
      </c>
      <c r="G32" s="32" t="s">
        <v>369</v>
      </c>
      <c r="H32" s="11">
        <v>2145</v>
      </c>
      <c r="I32" s="11">
        <v>118000</v>
      </c>
      <c r="J32">
        <v>55</v>
      </c>
      <c r="K32" t="s">
        <v>409</v>
      </c>
      <c r="L32" s="27">
        <v>43763</v>
      </c>
    </row>
    <row r="33" spans="1:12" ht="18">
      <c r="A33" s="2" t="s">
        <v>410</v>
      </c>
      <c r="B33" t="s">
        <v>17</v>
      </c>
      <c r="C33" t="s">
        <v>18</v>
      </c>
      <c r="D33" t="s">
        <v>17</v>
      </c>
      <c r="E33" t="s">
        <v>17</v>
      </c>
      <c r="F33">
        <v>5</v>
      </c>
      <c r="G33" s="32" t="s">
        <v>369</v>
      </c>
      <c r="H33" s="11">
        <v>1727</v>
      </c>
      <c r="I33" s="11">
        <v>95000</v>
      </c>
      <c r="J33">
        <v>55</v>
      </c>
      <c r="K33" t="s">
        <v>411</v>
      </c>
      <c r="L33" s="27">
        <v>44018</v>
      </c>
    </row>
    <row r="34" spans="1:12" ht="18">
      <c r="A34" s="2"/>
      <c r="G34" s="60"/>
      <c r="H34" s="11"/>
      <c r="I34" s="11"/>
      <c r="L34" s="27"/>
    </row>
    <row r="35" spans="1:12" ht="18">
      <c r="A35" s="2"/>
      <c r="G35" s="60"/>
      <c r="H35" s="11"/>
      <c r="I35" s="11"/>
      <c r="L35" s="27"/>
    </row>
    <row r="36" spans="1:12" ht="18">
      <c r="A36" s="2"/>
      <c r="C36" t="s">
        <v>162</v>
      </c>
      <c r="G36" s="60"/>
      <c r="H36" s="11"/>
      <c r="I36" s="11"/>
      <c r="L36" s="27"/>
    </row>
    <row r="37" spans="1:12" ht="20.25">
      <c r="A37" s="2"/>
      <c r="G37" s="51" t="s">
        <v>106</v>
      </c>
      <c r="H37" s="11"/>
      <c r="I37" s="11"/>
      <c r="L37" s="27"/>
    </row>
    <row r="38" spans="1:12">
      <c r="A38" s="2"/>
      <c r="H38" s="81">
        <f>AVERAGE(H40:H46)</f>
        <v>2284</v>
      </c>
      <c r="I38" s="81">
        <f>AVERAGE(I40:I46)</f>
        <v>155571.42857142858</v>
      </c>
      <c r="L38" s="27"/>
    </row>
    <row r="39" spans="1:12" s="3" customFormat="1" ht="36">
      <c r="A39" s="5" t="s">
        <v>2</v>
      </c>
      <c r="B39" s="5" t="s">
        <v>3</v>
      </c>
      <c r="C39" s="5" t="s">
        <v>4</v>
      </c>
      <c r="D39" s="5" t="s">
        <v>5</v>
      </c>
      <c r="E39" s="5" t="s">
        <v>6</v>
      </c>
      <c r="F39" s="5" t="s">
        <v>7</v>
      </c>
      <c r="G39" s="5" t="s">
        <v>224</v>
      </c>
      <c r="H39" s="5" t="s">
        <v>8</v>
      </c>
      <c r="I39" s="5" t="s">
        <v>9</v>
      </c>
      <c r="J39" s="5" t="s">
        <v>10</v>
      </c>
      <c r="K39" s="5" t="s">
        <v>11</v>
      </c>
      <c r="L39" s="5" t="s">
        <v>13</v>
      </c>
    </row>
    <row r="40" spans="1:12" ht="18">
      <c r="A40" s="2" t="s">
        <v>412</v>
      </c>
      <c r="B40" t="s">
        <v>17</v>
      </c>
      <c r="C40" t="s">
        <v>17</v>
      </c>
      <c r="D40" t="s">
        <v>17</v>
      </c>
      <c r="E40" t="s">
        <v>17</v>
      </c>
      <c r="F40">
        <v>5</v>
      </c>
      <c r="G40" s="32" t="s">
        <v>369</v>
      </c>
      <c r="H40" s="11">
        <v>2317</v>
      </c>
      <c r="I40" s="11">
        <v>239000</v>
      </c>
      <c r="J40">
        <v>60</v>
      </c>
      <c r="K40" t="s">
        <v>413</v>
      </c>
      <c r="L40" s="27">
        <v>43993</v>
      </c>
    </row>
    <row r="41" spans="1:12" ht="18">
      <c r="A41" s="2" t="s">
        <v>414</v>
      </c>
      <c r="B41" t="s">
        <v>17</v>
      </c>
      <c r="C41" t="s">
        <v>17</v>
      </c>
      <c r="D41" t="s">
        <v>17</v>
      </c>
      <c r="E41" t="s">
        <v>17</v>
      </c>
      <c r="F41">
        <v>5</v>
      </c>
      <c r="G41" s="32" t="s">
        <v>369</v>
      </c>
      <c r="H41" s="11">
        <v>2250</v>
      </c>
      <c r="I41" s="11">
        <v>135000</v>
      </c>
      <c r="J41">
        <v>60</v>
      </c>
      <c r="K41" t="s">
        <v>415</v>
      </c>
      <c r="L41" s="27">
        <v>44019</v>
      </c>
    </row>
    <row r="42" spans="1:12" ht="18">
      <c r="A42" s="2" t="s">
        <v>416</v>
      </c>
      <c r="B42" t="s">
        <v>17</v>
      </c>
      <c r="C42" t="s">
        <v>17</v>
      </c>
      <c r="D42" t="s">
        <v>17</v>
      </c>
      <c r="E42" t="s">
        <v>17</v>
      </c>
      <c r="F42">
        <v>1</v>
      </c>
      <c r="G42" s="32" t="s">
        <v>369</v>
      </c>
      <c r="H42" s="11">
        <v>1476</v>
      </c>
      <c r="I42" s="11">
        <v>93000</v>
      </c>
      <c r="J42">
        <v>63</v>
      </c>
      <c r="K42" t="s">
        <v>417</v>
      </c>
      <c r="L42" s="27">
        <v>43976</v>
      </c>
    </row>
    <row r="43" spans="1:12" ht="18">
      <c r="A43" s="2" t="s">
        <v>418</v>
      </c>
      <c r="B43" t="s">
        <v>18</v>
      </c>
      <c r="C43" t="s">
        <v>17</v>
      </c>
      <c r="D43" t="s">
        <v>17</v>
      </c>
      <c r="E43" t="s">
        <v>17</v>
      </c>
      <c r="F43">
        <v>4</v>
      </c>
      <c r="G43" s="32" t="s">
        <v>369</v>
      </c>
      <c r="H43" s="11">
        <v>2071</v>
      </c>
      <c r="I43" s="11">
        <v>145000</v>
      </c>
      <c r="J43">
        <v>70</v>
      </c>
      <c r="K43" t="s">
        <v>419</v>
      </c>
      <c r="L43" s="27">
        <v>44012</v>
      </c>
    </row>
    <row r="44" spans="1:12" ht="18">
      <c r="A44" s="2" t="s">
        <v>420</v>
      </c>
      <c r="B44" t="s">
        <v>17</v>
      </c>
      <c r="C44" t="s">
        <v>17</v>
      </c>
      <c r="D44" t="s">
        <v>17</v>
      </c>
      <c r="E44" t="s">
        <v>17</v>
      </c>
      <c r="F44">
        <v>6</v>
      </c>
      <c r="G44" s="32" t="s">
        <v>369</v>
      </c>
      <c r="H44" s="11">
        <v>3500</v>
      </c>
      <c r="I44" s="11">
        <v>210000</v>
      </c>
      <c r="J44">
        <v>60</v>
      </c>
      <c r="K44" t="s">
        <v>421</v>
      </c>
      <c r="L44" s="27">
        <v>44039</v>
      </c>
    </row>
    <row r="45" spans="1:12" ht="18">
      <c r="A45" s="2" t="s">
        <v>422</v>
      </c>
      <c r="B45" t="s">
        <v>18</v>
      </c>
      <c r="C45" t="s">
        <v>18</v>
      </c>
      <c r="D45" t="s">
        <v>17</v>
      </c>
      <c r="E45" t="s">
        <v>17</v>
      </c>
      <c r="F45">
        <v>5</v>
      </c>
      <c r="G45" s="32" t="s">
        <v>369</v>
      </c>
      <c r="H45" s="11">
        <v>2133</v>
      </c>
      <c r="I45" s="11">
        <v>128000</v>
      </c>
      <c r="J45">
        <v>60</v>
      </c>
      <c r="K45" t="s">
        <v>423</v>
      </c>
      <c r="L45" s="27">
        <v>44039</v>
      </c>
    </row>
    <row r="46" spans="1:12" ht="18">
      <c r="A46" s="2" t="s">
        <v>424</v>
      </c>
      <c r="B46" t="s">
        <v>18</v>
      </c>
      <c r="C46" t="s">
        <v>17</v>
      </c>
      <c r="D46" t="s">
        <v>17</v>
      </c>
      <c r="E46" t="s">
        <v>17</v>
      </c>
      <c r="F46">
        <v>7</v>
      </c>
      <c r="G46" s="32" t="s">
        <v>369</v>
      </c>
      <c r="H46" s="11">
        <v>2241</v>
      </c>
      <c r="I46" s="11">
        <v>139000</v>
      </c>
      <c r="J46">
        <v>62</v>
      </c>
      <c r="K46" t="s">
        <v>425</v>
      </c>
      <c r="L46" s="27">
        <v>44039</v>
      </c>
    </row>
    <row r="47" spans="1:12" ht="18">
      <c r="A47" s="2"/>
      <c r="G47" s="32" t="s">
        <v>369</v>
      </c>
      <c r="H47" s="11"/>
      <c r="I47" s="11"/>
      <c r="L47" s="27"/>
    </row>
    <row r="48" spans="1:12" ht="20.25">
      <c r="A48" s="2"/>
      <c r="G48" s="61" t="s">
        <v>426</v>
      </c>
      <c r="H48" s="11"/>
      <c r="I48" s="11"/>
      <c r="L48" s="27"/>
    </row>
    <row r="49" spans="1:12">
      <c r="A49" s="2"/>
      <c r="H49" s="81">
        <f>AVERAGE(H51:H54)</f>
        <v>2156</v>
      </c>
      <c r="I49" s="81">
        <f>AVERAGE(I51:I54)</f>
        <v>169500</v>
      </c>
      <c r="L49" s="27"/>
    </row>
    <row r="50" spans="1:12" s="3" customFormat="1" ht="36">
      <c r="A50" s="5" t="s">
        <v>2</v>
      </c>
      <c r="B50" s="5" t="s">
        <v>3</v>
      </c>
      <c r="C50" s="5" t="s">
        <v>4</v>
      </c>
      <c r="D50" s="5" t="s">
        <v>5</v>
      </c>
      <c r="E50" s="5" t="s">
        <v>6</v>
      </c>
      <c r="F50" s="5" t="s">
        <v>7</v>
      </c>
      <c r="G50" s="5" t="s">
        <v>224</v>
      </c>
      <c r="H50" s="5" t="s">
        <v>8</v>
      </c>
      <c r="I50" s="5" t="s">
        <v>9</v>
      </c>
      <c r="J50" s="5" t="s">
        <v>10</v>
      </c>
      <c r="K50" s="5" t="s">
        <v>11</v>
      </c>
      <c r="L50" s="5" t="s">
        <v>13</v>
      </c>
    </row>
    <row r="51" spans="1:12" ht="18">
      <c r="A51" s="2" t="s">
        <v>427</v>
      </c>
      <c r="B51" t="s">
        <v>18</v>
      </c>
      <c r="C51" t="s">
        <v>18</v>
      </c>
      <c r="F51">
        <v>1</v>
      </c>
      <c r="G51" s="32" t="s">
        <v>369</v>
      </c>
      <c r="H51" s="11">
        <v>2507</v>
      </c>
      <c r="I51" s="11">
        <v>188000</v>
      </c>
      <c r="J51">
        <v>75</v>
      </c>
      <c r="K51" t="s">
        <v>428</v>
      </c>
      <c r="L51" s="27">
        <v>44018</v>
      </c>
    </row>
    <row r="52" spans="1:12" ht="18">
      <c r="A52" s="2" t="s">
        <v>429</v>
      </c>
      <c r="B52" t="s">
        <v>17</v>
      </c>
      <c r="C52" t="s">
        <v>18</v>
      </c>
      <c r="D52" t="s">
        <v>17</v>
      </c>
      <c r="E52" t="s">
        <v>17</v>
      </c>
      <c r="F52">
        <v>8</v>
      </c>
      <c r="G52" s="32" t="s">
        <v>369</v>
      </c>
      <c r="H52" s="11">
        <v>3000</v>
      </c>
      <c r="I52" s="11">
        <v>225000</v>
      </c>
      <c r="J52">
        <v>75</v>
      </c>
      <c r="K52" t="s">
        <v>430</v>
      </c>
      <c r="L52" s="27">
        <v>44018</v>
      </c>
    </row>
    <row r="53" spans="1:12" ht="18">
      <c r="A53" s="2" t="s">
        <v>431</v>
      </c>
      <c r="B53" t="s">
        <v>18</v>
      </c>
      <c r="C53" t="s">
        <v>18</v>
      </c>
      <c r="D53" t="s">
        <v>17</v>
      </c>
      <c r="E53" t="s">
        <v>17</v>
      </c>
      <c r="F53">
        <v>6</v>
      </c>
      <c r="G53" s="32" t="s">
        <v>369</v>
      </c>
      <c r="H53" s="11">
        <v>1647</v>
      </c>
      <c r="I53" s="11">
        <v>140000</v>
      </c>
      <c r="J53">
        <v>85</v>
      </c>
      <c r="K53" t="s">
        <v>432</v>
      </c>
      <c r="L53" s="27">
        <v>44039</v>
      </c>
    </row>
    <row r="54" spans="1:12" ht="18">
      <c r="A54" s="2" t="s">
        <v>433</v>
      </c>
      <c r="B54" t="s">
        <v>18</v>
      </c>
      <c r="C54" t="s">
        <v>18</v>
      </c>
      <c r="D54" t="s">
        <v>17</v>
      </c>
      <c r="E54" t="s">
        <v>17</v>
      </c>
      <c r="F54">
        <v>5</v>
      </c>
      <c r="G54" s="32" t="s">
        <v>369</v>
      </c>
      <c r="H54" s="11">
        <v>1470</v>
      </c>
      <c r="I54" s="11">
        <v>125000</v>
      </c>
      <c r="J54">
        <v>85</v>
      </c>
      <c r="K54" t="s">
        <v>434</v>
      </c>
      <c r="L54" s="27">
        <v>44039</v>
      </c>
    </row>
    <row r="55" spans="1:12">
      <c r="H55" s="11"/>
    </row>
    <row r="56" spans="1:12">
      <c r="H56" s="11"/>
    </row>
    <row r="57" spans="1:12">
      <c r="H57" s="11"/>
    </row>
    <row r="58" spans="1:12">
      <c r="H58" s="11"/>
    </row>
    <row r="59" spans="1:12">
      <c r="H59" s="11"/>
    </row>
    <row r="69" spans="1:12" ht="18">
      <c r="G69" s="58" t="s">
        <v>161</v>
      </c>
    </row>
    <row r="70" spans="1:12" ht="20.25">
      <c r="F70" s="35" t="s">
        <v>1</v>
      </c>
    </row>
    <row r="71" spans="1:12" s="3" customFormat="1" ht="54">
      <c r="A71" s="6" t="s">
        <v>2</v>
      </c>
      <c r="B71" s="7" t="s">
        <v>4</v>
      </c>
      <c r="C71" s="7" t="s">
        <v>5</v>
      </c>
      <c r="D71" s="7" t="s">
        <v>6</v>
      </c>
      <c r="E71" s="7" t="s">
        <v>7</v>
      </c>
      <c r="F71" s="7" t="s">
        <v>224</v>
      </c>
      <c r="G71" s="7" t="s">
        <v>8</v>
      </c>
      <c r="H71" s="7" t="s">
        <v>9</v>
      </c>
      <c r="I71" s="7" t="s">
        <v>10</v>
      </c>
      <c r="J71" s="9" t="s">
        <v>12</v>
      </c>
      <c r="K71" s="9" t="s">
        <v>11</v>
      </c>
      <c r="L71" s="23" t="s">
        <v>13</v>
      </c>
    </row>
    <row r="72" spans="1:12" ht="18">
      <c r="A72" s="2" t="s">
        <v>435</v>
      </c>
      <c r="B72" t="s">
        <v>17</v>
      </c>
      <c r="C72" t="s">
        <v>18</v>
      </c>
      <c r="D72" t="s">
        <v>17</v>
      </c>
      <c r="E72">
        <v>1</v>
      </c>
      <c r="F72" s="32" t="s">
        <v>369</v>
      </c>
      <c r="G72" s="11">
        <v>15</v>
      </c>
      <c r="H72" s="11">
        <v>300</v>
      </c>
      <c r="I72">
        <v>20</v>
      </c>
      <c r="J72" s="11"/>
      <c r="K72" t="s">
        <v>425</v>
      </c>
      <c r="L72" s="27">
        <v>44039</v>
      </c>
    </row>
    <row r="73" spans="1:12" ht="18">
      <c r="A73" s="2" t="s">
        <v>436</v>
      </c>
      <c r="B73" t="s">
        <v>18</v>
      </c>
      <c r="C73" t="s">
        <v>18</v>
      </c>
      <c r="D73" t="s">
        <v>18</v>
      </c>
      <c r="E73" t="s">
        <v>59</v>
      </c>
      <c r="F73" s="32" t="s">
        <v>369</v>
      </c>
      <c r="G73" s="11">
        <v>11</v>
      </c>
      <c r="H73" s="11">
        <v>280</v>
      </c>
      <c r="I73">
        <v>25</v>
      </c>
      <c r="K73" t="s">
        <v>437</v>
      </c>
      <c r="L73" s="27">
        <v>44039</v>
      </c>
    </row>
    <row r="74" spans="1:12" ht="18">
      <c r="A74" s="2" t="s">
        <v>438</v>
      </c>
      <c r="B74" t="s">
        <v>18</v>
      </c>
      <c r="C74" t="s">
        <v>17</v>
      </c>
      <c r="D74" t="s">
        <v>17</v>
      </c>
      <c r="E74">
        <v>4</v>
      </c>
      <c r="F74" s="32" t="s">
        <v>369</v>
      </c>
      <c r="G74" s="11">
        <v>12</v>
      </c>
      <c r="H74" s="11">
        <v>330</v>
      </c>
      <c r="I74">
        <v>28</v>
      </c>
      <c r="J74" s="11">
        <v>4</v>
      </c>
      <c r="K74" t="s">
        <v>439</v>
      </c>
      <c r="L74" s="27">
        <v>44008</v>
      </c>
    </row>
    <row r="75" spans="1:12" ht="18">
      <c r="A75" s="2" t="s">
        <v>440</v>
      </c>
      <c r="B75" t="s">
        <v>18</v>
      </c>
      <c r="C75" t="s">
        <v>17</v>
      </c>
      <c r="D75" t="s">
        <v>17</v>
      </c>
      <c r="E75">
        <v>1</v>
      </c>
      <c r="F75" s="32" t="s">
        <v>369</v>
      </c>
      <c r="G75" s="11">
        <v>12</v>
      </c>
      <c r="H75" s="11">
        <v>370</v>
      </c>
      <c r="I75">
        <v>30</v>
      </c>
      <c r="J75" s="11">
        <v>10</v>
      </c>
      <c r="K75" t="s">
        <v>441</v>
      </c>
      <c r="L75" s="27">
        <v>44017</v>
      </c>
    </row>
    <row r="76" spans="1:12" ht="18">
      <c r="A76" s="2" t="s">
        <v>442</v>
      </c>
      <c r="B76" t="s">
        <v>17</v>
      </c>
      <c r="C76" t="s">
        <v>17</v>
      </c>
      <c r="D76" t="s">
        <v>17</v>
      </c>
      <c r="E76">
        <v>2</v>
      </c>
      <c r="F76" s="32" t="s">
        <v>369</v>
      </c>
      <c r="G76" s="11">
        <v>15</v>
      </c>
      <c r="H76" s="11">
        <v>450</v>
      </c>
      <c r="I76">
        <v>30</v>
      </c>
      <c r="K76" t="s">
        <v>443</v>
      </c>
      <c r="L76" s="27">
        <v>44015</v>
      </c>
    </row>
    <row r="77" spans="1:12" ht="18">
      <c r="A77" s="2" t="s">
        <v>444</v>
      </c>
      <c r="B77" t="s">
        <v>17</v>
      </c>
      <c r="C77" t="s">
        <v>17</v>
      </c>
      <c r="D77" t="s">
        <v>17</v>
      </c>
      <c r="E77">
        <v>2</v>
      </c>
      <c r="F77" s="32" t="s">
        <v>369</v>
      </c>
      <c r="G77" s="11">
        <v>13</v>
      </c>
      <c r="H77" s="11">
        <v>380</v>
      </c>
      <c r="I77">
        <v>30</v>
      </c>
      <c r="K77" t="s">
        <v>445</v>
      </c>
      <c r="L77" s="27">
        <v>44039</v>
      </c>
    </row>
    <row r="78" spans="1:12" ht="18">
      <c r="A78" s="2" t="s">
        <v>446</v>
      </c>
      <c r="F78" s="32" t="s">
        <v>369</v>
      </c>
      <c r="G78" s="11">
        <v>8</v>
      </c>
      <c r="H78" s="11">
        <v>300</v>
      </c>
      <c r="I78">
        <v>37</v>
      </c>
      <c r="J78" s="11"/>
      <c r="K78" t="s">
        <v>447</v>
      </c>
      <c r="L78" s="27">
        <v>44018</v>
      </c>
    </row>
    <row r="79" spans="1:12" ht="18">
      <c r="A79" s="2" t="s">
        <v>448</v>
      </c>
      <c r="B79" t="s">
        <v>18</v>
      </c>
      <c r="C79" t="s">
        <v>17</v>
      </c>
      <c r="D79" t="s">
        <v>17</v>
      </c>
      <c r="E79">
        <v>4</v>
      </c>
      <c r="F79" s="32" t="s">
        <v>369</v>
      </c>
      <c r="G79" s="11">
        <v>13</v>
      </c>
      <c r="H79" s="11">
        <v>500</v>
      </c>
      <c r="I79">
        <v>40</v>
      </c>
      <c r="J79" s="11"/>
      <c r="K79" t="s">
        <v>449</v>
      </c>
      <c r="L79" s="27">
        <v>44016</v>
      </c>
    </row>
    <row r="80" spans="1:12" ht="20.25">
      <c r="A80" s="2"/>
      <c r="F80" s="51" t="s">
        <v>63</v>
      </c>
      <c r="G80" s="11"/>
      <c r="H80" s="11"/>
      <c r="J80" s="11"/>
      <c r="L80" s="27"/>
    </row>
    <row r="81" spans="1:12" s="3" customFormat="1" ht="54">
      <c r="A81" s="6" t="s">
        <v>2</v>
      </c>
      <c r="B81" s="7" t="s">
        <v>4</v>
      </c>
      <c r="C81" s="7" t="s">
        <v>5</v>
      </c>
      <c r="D81" s="7" t="s">
        <v>6</v>
      </c>
      <c r="E81" s="7" t="s">
        <v>7</v>
      </c>
      <c r="F81" s="7" t="s">
        <v>224</v>
      </c>
      <c r="G81" s="7" t="s">
        <v>8</v>
      </c>
      <c r="H81" s="7" t="s">
        <v>9</v>
      </c>
      <c r="I81" s="7" t="s">
        <v>10</v>
      </c>
      <c r="J81" s="9" t="s">
        <v>12</v>
      </c>
      <c r="K81" s="9" t="s">
        <v>11</v>
      </c>
      <c r="L81" s="23" t="s">
        <v>13</v>
      </c>
    </row>
    <row r="82" spans="1:12" ht="18">
      <c r="A82" s="2" t="s">
        <v>450</v>
      </c>
      <c r="B82" t="s">
        <v>18</v>
      </c>
      <c r="C82" t="s">
        <v>17</v>
      </c>
      <c r="D82" t="s">
        <v>17</v>
      </c>
      <c r="E82">
        <v>4</v>
      </c>
      <c r="F82" s="32" t="s">
        <v>369</v>
      </c>
      <c r="G82" s="11">
        <v>8</v>
      </c>
      <c r="H82" s="11">
        <v>350</v>
      </c>
      <c r="I82">
        <v>42</v>
      </c>
      <c r="J82">
        <v>10</v>
      </c>
      <c r="K82" t="s">
        <v>451</v>
      </c>
      <c r="L82" s="27">
        <v>44039</v>
      </c>
    </row>
    <row r="83" spans="1:12" ht="18">
      <c r="A83" s="2" t="s">
        <v>452</v>
      </c>
      <c r="B83" t="s">
        <v>17</v>
      </c>
      <c r="C83" t="s">
        <v>17</v>
      </c>
      <c r="D83" t="s">
        <v>17</v>
      </c>
      <c r="E83">
        <v>4</v>
      </c>
      <c r="F83" s="32" t="s">
        <v>369</v>
      </c>
      <c r="G83" s="11">
        <v>13</v>
      </c>
      <c r="H83" s="11">
        <v>580</v>
      </c>
      <c r="I83">
        <v>45</v>
      </c>
      <c r="J83" s="11"/>
      <c r="K83" t="s">
        <v>441</v>
      </c>
      <c r="L83" s="27">
        <v>43999</v>
      </c>
    </row>
    <row r="84" spans="1:12" ht="18">
      <c r="A84" s="2" t="s">
        <v>453</v>
      </c>
      <c r="B84" t="s">
        <v>18</v>
      </c>
      <c r="C84" t="s">
        <v>17</v>
      </c>
      <c r="D84" t="s">
        <v>17</v>
      </c>
      <c r="E84">
        <v>1</v>
      </c>
      <c r="F84" s="32" t="s">
        <v>369</v>
      </c>
      <c r="G84" s="11">
        <v>10</v>
      </c>
      <c r="H84" s="11">
        <v>450</v>
      </c>
      <c r="I84">
        <v>45</v>
      </c>
      <c r="J84" s="11"/>
      <c r="K84" t="s">
        <v>454</v>
      </c>
      <c r="L84" s="27">
        <v>44018</v>
      </c>
    </row>
    <row r="85" spans="1:12" ht="18">
      <c r="A85" s="2" t="s">
        <v>455</v>
      </c>
      <c r="B85" t="s">
        <v>18</v>
      </c>
      <c r="C85" t="s">
        <v>17</v>
      </c>
      <c r="D85" t="s">
        <v>17</v>
      </c>
      <c r="E85">
        <v>2</v>
      </c>
      <c r="F85" s="32" t="s">
        <v>369</v>
      </c>
      <c r="G85" s="11">
        <v>10</v>
      </c>
      <c r="H85" s="11">
        <v>440</v>
      </c>
      <c r="I85">
        <v>45</v>
      </c>
      <c r="J85" s="11">
        <v>10</v>
      </c>
      <c r="K85" t="s">
        <v>456</v>
      </c>
      <c r="L85" s="27">
        <v>44018</v>
      </c>
    </row>
    <row r="86" spans="1:12" ht="18">
      <c r="A86" s="2" t="s">
        <v>457</v>
      </c>
      <c r="B86" t="s">
        <v>17</v>
      </c>
      <c r="C86" t="s">
        <v>17</v>
      </c>
      <c r="D86" t="s">
        <v>17</v>
      </c>
      <c r="E86">
        <v>4</v>
      </c>
      <c r="F86" s="32" t="s">
        <v>369</v>
      </c>
      <c r="G86" s="11">
        <v>11</v>
      </c>
      <c r="H86" s="11">
        <v>500</v>
      </c>
      <c r="I86">
        <v>45</v>
      </c>
      <c r="J86" s="11"/>
      <c r="K86" t="s">
        <v>456</v>
      </c>
      <c r="L86" s="27">
        <v>44001</v>
      </c>
    </row>
    <row r="87" spans="1:12" ht="18">
      <c r="A87" s="2" t="s">
        <v>458</v>
      </c>
      <c r="B87" t="s">
        <v>17</v>
      </c>
      <c r="C87" t="s">
        <v>17</v>
      </c>
      <c r="D87" t="s">
        <v>17</v>
      </c>
      <c r="E87">
        <v>1</v>
      </c>
      <c r="F87" s="32" t="s">
        <v>369</v>
      </c>
      <c r="G87" s="11">
        <v>11</v>
      </c>
      <c r="H87" s="11">
        <v>550</v>
      </c>
      <c r="I87">
        <v>50</v>
      </c>
      <c r="J87" s="11">
        <v>15</v>
      </c>
      <c r="K87" t="s">
        <v>459</v>
      </c>
      <c r="L87" s="27">
        <v>44018</v>
      </c>
    </row>
    <row r="88" spans="1:12" ht="18">
      <c r="A88" s="2" t="s">
        <v>460</v>
      </c>
      <c r="B88" t="s">
        <v>17</v>
      </c>
      <c r="C88" t="s">
        <v>17</v>
      </c>
      <c r="D88" t="s">
        <v>17</v>
      </c>
      <c r="E88">
        <v>1</v>
      </c>
      <c r="F88" s="32" t="s">
        <v>369</v>
      </c>
      <c r="G88" s="11">
        <v>12</v>
      </c>
      <c r="H88" s="11">
        <v>600</v>
      </c>
      <c r="I88">
        <v>50</v>
      </c>
      <c r="J88" s="11">
        <v>15</v>
      </c>
      <c r="K88" t="s">
        <v>449</v>
      </c>
      <c r="L88" s="27">
        <v>44005</v>
      </c>
    </row>
    <row r="89" spans="1:12" ht="18">
      <c r="A89" s="2" t="s">
        <v>461</v>
      </c>
      <c r="B89" t="s">
        <v>18</v>
      </c>
      <c r="D89" t="s">
        <v>17</v>
      </c>
      <c r="E89">
        <v>5</v>
      </c>
      <c r="F89" s="32" t="s">
        <v>369</v>
      </c>
      <c r="G89" s="11">
        <v>10</v>
      </c>
      <c r="H89" s="11">
        <v>500</v>
      </c>
      <c r="I89">
        <v>50</v>
      </c>
      <c r="J89" s="11"/>
      <c r="K89" t="s">
        <v>462</v>
      </c>
      <c r="L89" s="27">
        <v>44018</v>
      </c>
    </row>
    <row r="90" spans="1:12" ht="18">
      <c r="A90" s="2" t="s">
        <v>463</v>
      </c>
      <c r="B90" t="s">
        <v>17</v>
      </c>
      <c r="C90" t="s">
        <v>17</v>
      </c>
      <c r="D90" t="s">
        <v>17</v>
      </c>
      <c r="E90">
        <v>1</v>
      </c>
      <c r="F90" s="32" t="s">
        <v>369</v>
      </c>
      <c r="G90" s="11">
        <v>9</v>
      </c>
      <c r="H90" s="11">
        <v>500</v>
      </c>
      <c r="I90">
        <v>55</v>
      </c>
      <c r="K90" t="s">
        <v>464</v>
      </c>
      <c r="L90" s="27">
        <v>43871</v>
      </c>
    </row>
    <row r="91" spans="1:12" ht="20.25">
      <c r="A91" s="2"/>
      <c r="F91" s="51" t="s">
        <v>106</v>
      </c>
      <c r="G91" s="11"/>
      <c r="H91" s="11"/>
      <c r="L91" s="27"/>
    </row>
    <row r="92" spans="1:12" s="3" customFormat="1" ht="54">
      <c r="A92" s="6" t="s">
        <v>2</v>
      </c>
      <c r="B92" s="7" t="s">
        <v>4</v>
      </c>
      <c r="C92" s="7" t="s">
        <v>5</v>
      </c>
      <c r="D92" s="7" t="s">
        <v>6</v>
      </c>
      <c r="E92" s="7" t="s">
        <v>7</v>
      </c>
      <c r="F92" s="7" t="s">
        <v>224</v>
      </c>
      <c r="G92" s="7" t="s">
        <v>8</v>
      </c>
      <c r="H92" s="7" t="s">
        <v>9</v>
      </c>
      <c r="I92" s="7" t="s">
        <v>10</v>
      </c>
      <c r="J92" s="9" t="s">
        <v>12</v>
      </c>
      <c r="K92" s="9" t="s">
        <v>11</v>
      </c>
      <c r="L92" s="23" t="s">
        <v>13</v>
      </c>
    </row>
    <row r="93" spans="1:12" ht="18">
      <c r="A93" s="2" t="s">
        <v>465</v>
      </c>
      <c r="B93" t="s">
        <v>17</v>
      </c>
      <c r="C93" t="s">
        <v>17</v>
      </c>
      <c r="D93" t="s">
        <v>17</v>
      </c>
      <c r="E93">
        <v>1</v>
      </c>
      <c r="F93" s="32" t="s">
        <v>369</v>
      </c>
      <c r="G93" s="11">
        <v>9</v>
      </c>
      <c r="H93" s="11">
        <v>580</v>
      </c>
      <c r="I93">
        <v>63</v>
      </c>
      <c r="J93" s="11"/>
      <c r="K93" t="s">
        <v>466</v>
      </c>
      <c r="L93" s="27">
        <v>44039</v>
      </c>
    </row>
    <row r="94" spans="1:12" ht="18">
      <c r="A94" s="2" t="s">
        <v>467</v>
      </c>
      <c r="B94" t="s">
        <v>17</v>
      </c>
      <c r="C94" t="s">
        <v>17</v>
      </c>
      <c r="D94" t="s">
        <v>17</v>
      </c>
      <c r="E94">
        <v>3</v>
      </c>
      <c r="F94" s="32" t="s">
        <v>369</v>
      </c>
      <c r="G94" s="11">
        <v>7</v>
      </c>
      <c r="H94" s="11">
        <v>440</v>
      </c>
      <c r="I94">
        <v>66</v>
      </c>
      <c r="K94" t="s">
        <v>468</v>
      </c>
      <c r="L94" s="27">
        <v>44013</v>
      </c>
    </row>
    <row r="95" spans="1:12" ht="18">
      <c r="A95" s="2" t="s">
        <v>469</v>
      </c>
      <c r="B95" t="s">
        <v>18</v>
      </c>
      <c r="C95" t="s">
        <v>17</v>
      </c>
      <c r="D95" t="s">
        <v>17</v>
      </c>
      <c r="E95">
        <v>6</v>
      </c>
      <c r="F95" s="32" t="s">
        <v>369</v>
      </c>
      <c r="G95" s="11">
        <v>7</v>
      </c>
      <c r="H95" s="11">
        <v>500</v>
      </c>
      <c r="I95">
        <v>68</v>
      </c>
      <c r="K95" t="s">
        <v>470</v>
      </c>
      <c r="L95" s="27">
        <v>43871</v>
      </c>
    </row>
    <row r="96" spans="1:12" ht="18">
      <c r="A96" s="2" t="s">
        <v>471</v>
      </c>
      <c r="B96" t="s">
        <v>18</v>
      </c>
      <c r="C96" t="s">
        <v>17</v>
      </c>
      <c r="D96" t="s">
        <v>17</v>
      </c>
      <c r="E96">
        <v>8</v>
      </c>
      <c r="F96" s="32" t="s">
        <v>369</v>
      </c>
      <c r="G96" s="11">
        <v>7</v>
      </c>
      <c r="H96" s="11">
        <v>500</v>
      </c>
      <c r="I96">
        <v>70</v>
      </c>
      <c r="J96" s="11"/>
      <c r="K96" t="s">
        <v>421</v>
      </c>
      <c r="L96" s="27">
        <v>44016</v>
      </c>
    </row>
    <row r="97" spans="1:12" ht="18">
      <c r="A97" s="2" t="s">
        <v>472</v>
      </c>
      <c r="B97" t="s">
        <v>18</v>
      </c>
      <c r="C97" t="s">
        <v>18</v>
      </c>
      <c r="D97" t="s">
        <v>17</v>
      </c>
      <c r="E97">
        <v>1</v>
      </c>
      <c r="F97" s="32" t="s">
        <v>369</v>
      </c>
      <c r="G97" s="11">
        <v>9</v>
      </c>
      <c r="H97" s="11">
        <v>600</v>
      </c>
      <c r="I97">
        <v>70</v>
      </c>
      <c r="J97" s="11"/>
      <c r="K97" t="s">
        <v>473</v>
      </c>
      <c r="L97" t="s">
        <v>474</v>
      </c>
    </row>
    <row r="98" spans="1:12" ht="20.25">
      <c r="A98" s="2"/>
      <c r="F98" s="61" t="s">
        <v>426</v>
      </c>
      <c r="G98" s="11"/>
      <c r="H98" s="11"/>
      <c r="J98" s="11"/>
    </row>
    <row r="99" spans="1:12" s="3" customFormat="1" ht="54">
      <c r="A99" s="6" t="s">
        <v>2</v>
      </c>
      <c r="B99" s="7" t="s">
        <v>4</v>
      </c>
      <c r="C99" s="7" t="s">
        <v>5</v>
      </c>
      <c r="D99" s="7" t="s">
        <v>6</v>
      </c>
      <c r="E99" s="7" t="s">
        <v>7</v>
      </c>
      <c r="F99" s="7" t="s">
        <v>224</v>
      </c>
      <c r="G99" s="7" t="s">
        <v>8</v>
      </c>
      <c r="H99" s="7" t="s">
        <v>9</v>
      </c>
      <c r="I99" s="7" t="s">
        <v>10</v>
      </c>
      <c r="J99" s="9" t="s">
        <v>12</v>
      </c>
      <c r="K99" s="9" t="s">
        <v>11</v>
      </c>
      <c r="L99" s="23" t="s">
        <v>13</v>
      </c>
    </row>
    <row r="100" spans="1:12" ht="18">
      <c r="A100" s="2" t="s">
        <v>475</v>
      </c>
      <c r="B100" t="s">
        <v>17</v>
      </c>
      <c r="C100" t="s">
        <v>17</v>
      </c>
      <c r="D100" t="s">
        <v>17</v>
      </c>
      <c r="E100">
        <v>7</v>
      </c>
      <c r="F100" s="32" t="s">
        <v>369</v>
      </c>
      <c r="G100" s="11">
        <v>7</v>
      </c>
      <c r="H100" s="11">
        <v>600</v>
      </c>
      <c r="I100">
        <v>85</v>
      </c>
      <c r="J100" s="11"/>
      <c r="K100" t="s">
        <v>476</v>
      </c>
      <c r="L100" s="27">
        <v>44039</v>
      </c>
    </row>
  </sheetData>
  <autoFilter ref="A71:L71" xr:uid="{14084B61-0207-4608-BC8C-8ED9CF954441}">
    <sortState xmlns:xlrd2="http://schemas.microsoft.com/office/spreadsheetml/2017/richdata2" ref="A72:L98">
      <sortCondition ref="I71"/>
    </sortState>
  </autoFilter>
  <hyperlinks>
    <hyperlink ref="A51" r:id="rId1" xr:uid="{11F809C4-1661-488B-9F16-67B95F738EBA}"/>
    <hyperlink ref="A9" r:id="rId2" xr:uid="{02A35577-569C-4A30-A7A1-C3069038804A}"/>
    <hyperlink ref="A20" r:id="rId3" xr:uid="{8FE5DF9B-3CDB-4F0A-8883-0443B113DF49}"/>
    <hyperlink ref="A52" r:id="rId4" xr:uid="{F31148C9-6A05-4EA3-AA6A-49B4DED9E850}"/>
    <hyperlink ref="A25" r:id="rId5" xr:uid="{E69C659B-B10A-4827-8042-4BA6C2FD3E98}"/>
    <hyperlink ref="A31" r:id="rId6" xr:uid="{7EB519EF-0E15-4609-9407-73FEE3E8B86B}"/>
    <hyperlink ref="A10" r:id="rId7" xr:uid="{78FAC4E1-05AA-4417-AE9F-8E8A0BE29690}"/>
    <hyperlink ref="A42" r:id="rId8" xr:uid="{D0A8B742-C4E8-49C2-A8EB-88A26F9125FE}"/>
    <hyperlink ref="A32" r:id="rId9" xr:uid="{EF82B3DB-AAF9-46E8-B626-6B3F71CA57CB}"/>
    <hyperlink ref="A21" r:id="rId10" xr:uid="{4961BAA6-0429-427F-BC92-765B470F2D86}"/>
    <hyperlink ref="A22" r:id="rId11" location="photo5" display="https://www.spiti24.gr/en/6819046 - photo5" xr:uid="{9DB6DE40-7B3F-47F1-AF06-AED5CA57009D}"/>
    <hyperlink ref="A6" r:id="rId12" xr:uid="{36B87D34-DCA0-4F2D-AE0E-2E28213AF621}"/>
    <hyperlink ref="A40" r:id="rId13" xr:uid="{A6540D98-E4F9-4149-8886-62750CE5D695}"/>
    <hyperlink ref="A26" r:id="rId14" xr:uid="{4367AC90-85D8-4EAA-9A2B-FDA35881E25D}"/>
    <hyperlink ref="A7" r:id="rId15" location="photo2" display="https://www.spiti24.gr/en/2219446 - photo2" xr:uid="{CDD59465-5DD5-420B-95D3-86A1C4CCEC46}"/>
    <hyperlink ref="A27" r:id="rId16" xr:uid="{C03F7055-0AE5-4318-814B-1067FA97F6E5}"/>
    <hyperlink ref="A43" r:id="rId17" xr:uid="{CB22A2E1-3CB8-46D6-BA78-66CAC4CA5D49}"/>
    <hyperlink ref="A28" r:id="rId18" xr:uid="{EF03B7FE-C4E2-42DE-8E8C-6EC3F5A7367E}"/>
    <hyperlink ref="A29" r:id="rId19" xr:uid="{92F526CE-9456-443D-BD68-F2143EBD6325}"/>
    <hyperlink ref="A30" r:id="rId20" xr:uid="{7DB59322-EC0D-4382-BDAE-07A7A43F72B4}"/>
    <hyperlink ref="A33" r:id="rId21" xr:uid="{B81D9C48-B18F-480D-BE4D-35947324607F}"/>
    <hyperlink ref="A11" r:id="rId22" xr:uid="{19D53E5D-4760-4C44-8C65-1212D45787FD}"/>
    <hyperlink ref="A83" r:id="rId23" xr:uid="{F5EF93A6-37AF-44E4-8807-3EB2998B8ADC}"/>
    <hyperlink ref="A75" r:id="rId24" xr:uid="{EC1E841D-FDB5-4080-BF0E-6EC7BD889845}"/>
    <hyperlink ref="A87" r:id="rId25" xr:uid="{B35AF85A-2C3E-4C2B-A2A5-15C3F8DDB98A}"/>
    <hyperlink ref="A84" r:id="rId26" xr:uid="{F697765B-C292-4464-B185-178AEF20B655}"/>
    <hyperlink ref="A88" r:id="rId27" xr:uid="{380333FC-71FE-4355-B0B7-F7F4EC47705A}"/>
    <hyperlink ref="A85" r:id="rId28" xr:uid="{1A143AB7-873D-4776-9AD1-76ED63B80E44}"/>
    <hyperlink ref="A86" r:id="rId29" location="photo4" display="https://www.spiti24.gr/en/6867469 - photo4" xr:uid="{5EF7629A-816A-405B-A86E-055E62A58F22}"/>
    <hyperlink ref="A96" r:id="rId30" xr:uid="{3DA4FE02-3AC3-4B33-9EE4-D4060544727F}"/>
    <hyperlink ref="A74" r:id="rId31" xr:uid="{6A94EB21-5441-4DC3-929C-4CCCD05DDDA3}"/>
    <hyperlink ref="A41" r:id="rId32" xr:uid="{95DB2A89-902E-47EE-B36E-ACBBE3AB3143}"/>
    <hyperlink ref="A12" r:id="rId33" xr:uid="{3EE2C2F7-8106-435E-BC08-8CFBCD08DC7F}"/>
    <hyperlink ref="A13" r:id="rId34" xr:uid="{74F7B525-E6AB-4A76-8A8E-359AE5299D7C}"/>
    <hyperlink ref="A8" r:id="rId35" xr:uid="{15DCE313-5540-4B1B-8A42-C5312B2B6891}"/>
    <hyperlink ref="A23" r:id="rId36" xr:uid="{F4AA16ED-687F-4A86-923D-CED73308CB43}"/>
    <hyperlink ref="A5" r:id="rId37" xr:uid="{CA0B6DE2-CD20-4BC7-9FD9-EDB623B087E4}"/>
    <hyperlink ref="A24" r:id="rId38" xr:uid="{386688E9-BBBB-4DA3-A926-40B5DC344DEE}"/>
    <hyperlink ref="A89" r:id="rId39" xr:uid="{D31EE500-1348-4D9B-9F97-83D1CA206358}"/>
    <hyperlink ref="A78" r:id="rId40" xr:uid="{7571B2B4-E057-45F4-A089-5EA680DDBC84}"/>
    <hyperlink ref="A72" r:id="rId41" xr:uid="{230390DC-88C9-4CAB-975D-E206C06BFC8A}"/>
    <hyperlink ref="A100" r:id="rId42" xr:uid="{8391B530-3099-4EFD-B59B-089C5DD5638E}"/>
    <hyperlink ref="A97" r:id="rId43" xr:uid="{F1AF92B6-16AD-4440-AF8F-BD87422AB867}"/>
    <hyperlink ref="A93" r:id="rId44" xr:uid="{FBBFB7FE-A3C6-4C1F-A432-069E7CB5D4FA}"/>
    <hyperlink ref="A73" r:id="rId45" xr:uid="{CECA6526-8100-4B71-9F79-C176E6938A89}"/>
    <hyperlink ref="A82" r:id="rId46" xr:uid="{2E57A56E-76C9-4A50-B91E-A22945A339D9}"/>
    <hyperlink ref="A76" r:id="rId47" xr:uid="{57AA2C47-511C-4B7F-916D-AB1E795E7669}"/>
    <hyperlink ref="A95" r:id="rId48" xr:uid="{00A7F4C2-B0DD-4E80-9A0F-DD7FD0C4432F}"/>
    <hyperlink ref="A77" r:id="rId49" xr:uid="{2BDDFDDF-8719-4FB2-8D49-5A6F515E5D00}"/>
    <hyperlink ref="A90" r:id="rId50" xr:uid="{1ABC503D-BCEF-4C9E-8CE0-E3D5CAC481E1}"/>
    <hyperlink ref="A94" r:id="rId51" xr:uid="{C120969F-80AA-44AC-AB70-A562141AA349}"/>
    <hyperlink ref="A44" r:id="rId52" xr:uid="{0BBBA72D-A64F-49E8-B459-5345948550B2}"/>
    <hyperlink ref="A45" r:id="rId53" xr:uid="{B6872FF6-4057-46D2-AF4B-6F87A305059E}"/>
    <hyperlink ref="A14" r:id="rId54" xr:uid="{C9EC814E-A8D2-47EE-913E-1C60DA4CA180}"/>
    <hyperlink ref="A46" r:id="rId55" xr:uid="{072CF611-FBD2-4EB7-B4C0-2F4A79027555}"/>
    <hyperlink ref="A53" r:id="rId56" xr:uid="{D3C8D037-BD02-41B0-A785-F766E174B853}"/>
    <hyperlink ref="A54" r:id="rId57" xr:uid="{45412181-EF1B-4EF3-ABA7-0ED23005EC85}"/>
    <hyperlink ref="A79" r:id="rId58" xr:uid="{1FF2104C-EBAD-4C9E-9A4B-ADDD92674F3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EDC0-D029-4099-910C-FDA43B4312EF}">
  <dimension ref="A1:M100"/>
  <sheetViews>
    <sheetView rightToLeft="1" topLeftCell="A7" workbookViewId="0">
      <selection activeCell="H80" sqref="G80:H80"/>
    </sheetView>
  </sheetViews>
  <sheetFormatPr defaultRowHeight="14.25"/>
  <cols>
    <col min="1" max="1" width="47.625" customWidth="1"/>
    <col min="8" max="8" width="10.375" bestFit="1" customWidth="1"/>
    <col min="9" max="9" width="12.375" bestFit="1" customWidth="1"/>
    <col min="10" max="10" width="23.375" customWidth="1"/>
    <col min="11" max="11" width="16.125" customWidth="1"/>
    <col min="12" max="12" width="9.875" bestFit="1" customWidth="1"/>
    <col min="13" max="13" width="11.375" bestFit="1" customWidth="1"/>
  </cols>
  <sheetData>
    <row r="1" spans="1:13" ht="18">
      <c r="A1" s="43"/>
      <c r="F1" s="43" t="s">
        <v>0</v>
      </c>
    </row>
    <row r="2" spans="1:13" ht="20.25">
      <c r="A2" s="43"/>
      <c r="F2" s="35" t="s">
        <v>1</v>
      </c>
      <c r="H2" s="81">
        <f>AVERAGE(H4:H18)</f>
        <v>2022.8666666666666</v>
      </c>
      <c r="I2" s="81">
        <f>AVERAGE(I4:I18)</f>
        <v>69600</v>
      </c>
    </row>
    <row r="3" spans="1:13" s="3" customFormat="1" ht="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224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13</v>
      </c>
      <c r="M3" s="5" t="s">
        <v>367</v>
      </c>
    </row>
    <row r="4" spans="1:13" ht="18">
      <c r="A4" s="2" t="s">
        <v>477</v>
      </c>
      <c r="B4" t="s">
        <v>17</v>
      </c>
      <c r="C4" t="s">
        <v>17</v>
      </c>
      <c r="F4">
        <v>2</v>
      </c>
      <c r="G4" s="30" t="s">
        <v>478</v>
      </c>
      <c r="H4" s="11">
        <v>1893</v>
      </c>
      <c r="I4" s="11">
        <v>53000</v>
      </c>
      <c r="J4">
        <v>28</v>
      </c>
      <c r="K4" t="s">
        <v>479</v>
      </c>
      <c r="L4" s="27">
        <v>43987</v>
      </c>
      <c r="M4" s="11"/>
    </row>
    <row r="5" spans="1:13" ht="18">
      <c r="A5" s="2" t="s">
        <v>480</v>
      </c>
      <c r="B5" t="s">
        <v>17</v>
      </c>
      <c r="C5" t="s">
        <v>17</v>
      </c>
      <c r="D5" t="s">
        <v>17</v>
      </c>
      <c r="E5" t="s">
        <v>17</v>
      </c>
      <c r="F5">
        <v>7</v>
      </c>
      <c r="G5" s="30" t="s">
        <v>478</v>
      </c>
      <c r="H5" s="11">
        <v>2334</v>
      </c>
      <c r="I5" s="11">
        <v>75000</v>
      </c>
      <c r="J5">
        <v>32</v>
      </c>
      <c r="K5" t="s">
        <v>481</v>
      </c>
      <c r="L5" s="27">
        <v>44014</v>
      </c>
      <c r="M5" s="11">
        <v>68000</v>
      </c>
    </row>
    <row r="6" spans="1:13" ht="18">
      <c r="A6" s="2" t="s">
        <v>482</v>
      </c>
      <c r="B6" t="s">
        <v>17</v>
      </c>
      <c r="C6" t="s">
        <v>17</v>
      </c>
      <c r="D6" t="s">
        <v>17</v>
      </c>
      <c r="E6" t="s">
        <v>17</v>
      </c>
      <c r="F6">
        <v>7</v>
      </c>
      <c r="G6" s="30" t="s">
        <v>478</v>
      </c>
      <c r="H6" s="11">
        <v>2091</v>
      </c>
      <c r="I6" s="11">
        <v>69000</v>
      </c>
      <c r="J6">
        <v>33</v>
      </c>
      <c r="K6" t="s">
        <v>483</v>
      </c>
      <c r="L6" s="27">
        <v>44016</v>
      </c>
      <c r="M6" s="11"/>
    </row>
    <row r="7" spans="1:13" ht="18">
      <c r="A7" s="2" t="s">
        <v>484</v>
      </c>
      <c r="B7" t="s">
        <v>17</v>
      </c>
      <c r="C7" t="s">
        <v>17</v>
      </c>
      <c r="D7" t="s">
        <v>17</v>
      </c>
      <c r="E7" t="s">
        <v>17</v>
      </c>
      <c r="F7">
        <v>7</v>
      </c>
      <c r="G7" s="30" t="s">
        <v>478</v>
      </c>
      <c r="H7" s="11">
        <v>1606</v>
      </c>
      <c r="I7" s="11">
        <v>53000</v>
      </c>
      <c r="J7">
        <v>33</v>
      </c>
      <c r="K7" t="s">
        <v>483</v>
      </c>
      <c r="L7" s="27">
        <v>44016</v>
      </c>
      <c r="M7" s="11"/>
    </row>
    <row r="8" spans="1:13" ht="18">
      <c r="A8" s="2" t="s">
        <v>485</v>
      </c>
      <c r="B8" t="s">
        <v>17</v>
      </c>
      <c r="C8" t="s">
        <v>17</v>
      </c>
      <c r="D8" t="s">
        <v>17</v>
      </c>
      <c r="E8" t="s">
        <v>17</v>
      </c>
      <c r="F8">
        <v>1</v>
      </c>
      <c r="G8" s="30" t="s">
        <v>478</v>
      </c>
      <c r="H8" s="11">
        <v>2091</v>
      </c>
      <c r="I8" s="11">
        <v>69000</v>
      </c>
      <c r="J8">
        <v>33</v>
      </c>
      <c r="K8" t="s">
        <v>486</v>
      </c>
      <c r="L8" s="27">
        <v>44016</v>
      </c>
      <c r="M8" s="11"/>
    </row>
    <row r="9" spans="1:13" ht="18">
      <c r="A9" s="2" t="s">
        <v>482</v>
      </c>
      <c r="B9" t="s">
        <v>17</v>
      </c>
      <c r="C9" t="s">
        <v>17</v>
      </c>
      <c r="D9" t="s">
        <v>17</v>
      </c>
      <c r="E9" t="s">
        <v>17</v>
      </c>
      <c r="F9">
        <v>7</v>
      </c>
      <c r="G9" s="30" t="s">
        <v>478</v>
      </c>
      <c r="H9" s="11">
        <v>2091</v>
      </c>
      <c r="I9" s="11">
        <v>69000</v>
      </c>
      <c r="J9">
        <v>33</v>
      </c>
      <c r="K9" t="s">
        <v>487</v>
      </c>
      <c r="L9" s="27">
        <v>44016</v>
      </c>
      <c r="M9" s="11"/>
    </row>
    <row r="10" spans="1:13" ht="18">
      <c r="A10" s="2" t="s">
        <v>484</v>
      </c>
      <c r="B10" t="s">
        <v>17</v>
      </c>
      <c r="C10" t="s">
        <v>17</v>
      </c>
      <c r="D10" t="s">
        <v>17</v>
      </c>
      <c r="E10" t="s">
        <v>17</v>
      </c>
      <c r="F10">
        <v>7</v>
      </c>
      <c r="G10" s="30" t="s">
        <v>478</v>
      </c>
      <c r="H10" s="11">
        <v>1606</v>
      </c>
      <c r="I10" s="11">
        <v>53000</v>
      </c>
      <c r="J10">
        <v>33</v>
      </c>
      <c r="K10" t="s">
        <v>487</v>
      </c>
      <c r="L10" s="27">
        <v>44016</v>
      </c>
      <c r="M10" s="11"/>
    </row>
    <row r="11" spans="1:13" ht="18">
      <c r="A11" s="2" t="s">
        <v>488</v>
      </c>
      <c r="B11" t="s">
        <v>17</v>
      </c>
      <c r="C11" t="s">
        <v>17</v>
      </c>
      <c r="D11" t="s">
        <v>18</v>
      </c>
      <c r="E11" t="s">
        <v>17</v>
      </c>
      <c r="F11">
        <v>1</v>
      </c>
      <c r="G11" s="30" t="s">
        <v>478</v>
      </c>
      <c r="H11" s="11">
        <v>2091</v>
      </c>
      <c r="I11" s="11">
        <v>69000</v>
      </c>
      <c r="J11">
        <v>33</v>
      </c>
      <c r="K11" t="s">
        <v>489</v>
      </c>
      <c r="L11" s="27">
        <v>44002</v>
      </c>
      <c r="M11" s="11">
        <v>59000</v>
      </c>
    </row>
    <row r="12" spans="1:13" ht="18">
      <c r="A12" s="2" t="s">
        <v>490</v>
      </c>
      <c r="B12" t="s">
        <v>17</v>
      </c>
      <c r="C12" t="s">
        <v>17</v>
      </c>
      <c r="D12" t="s">
        <v>17</v>
      </c>
      <c r="E12" t="s">
        <v>17</v>
      </c>
      <c r="F12">
        <v>7</v>
      </c>
      <c r="G12" s="30" t="s">
        <v>478</v>
      </c>
      <c r="H12" s="11">
        <v>2206</v>
      </c>
      <c r="I12" s="11">
        <v>75000</v>
      </c>
      <c r="J12">
        <v>34</v>
      </c>
      <c r="K12" t="s">
        <v>481</v>
      </c>
      <c r="L12" s="27">
        <v>44014</v>
      </c>
      <c r="M12" s="11">
        <v>68000</v>
      </c>
    </row>
    <row r="13" spans="1:13" ht="18">
      <c r="A13" s="2" t="s">
        <v>491</v>
      </c>
      <c r="B13" t="s">
        <v>17</v>
      </c>
      <c r="C13" t="s">
        <v>17</v>
      </c>
      <c r="D13" t="s">
        <v>17</v>
      </c>
      <c r="E13" t="s">
        <v>17</v>
      </c>
      <c r="F13">
        <v>1</v>
      </c>
      <c r="G13" s="30" t="s">
        <v>478</v>
      </c>
      <c r="H13" s="11">
        <v>1971</v>
      </c>
      <c r="I13" s="11">
        <v>69000</v>
      </c>
      <c r="J13">
        <v>35</v>
      </c>
      <c r="K13" t="s">
        <v>492</v>
      </c>
      <c r="L13" s="27">
        <v>43979</v>
      </c>
      <c r="M13" s="11"/>
    </row>
    <row r="14" spans="1:13" ht="18">
      <c r="A14" s="2" t="s">
        <v>493</v>
      </c>
      <c r="B14" t="s">
        <v>17</v>
      </c>
      <c r="C14" t="s">
        <v>17</v>
      </c>
      <c r="D14" t="s">
        <v>17</v>
      </c>
      <c r="E14" t="s">
        <v>17</v>
      </c>
      <c r="F14">
        <v>7</v>
      </c>
      <c r="G14" s="30" t="s">
        <v>478</v>
      </c>
      <c r="H14" s="11">
        <v>2343</v>
      </c>
      <c r="I14" s="11">
        <v>82000</v>
      </c>
      <c r="J14">
        <v>35</v>
      </c>
      <c r="K14" t="s">
        <v>487</v>
      </c>
      <c r="L14" s="27">
        <v>44016</v>
      </c>
      <c r="M14" s="11"/>
    </row>
    <row r="15" spans="1:13" ht="18">
      <c r="A15" s="2" t="s">
        <v>494</v>
      </c>
      <c r="B15" t="s">
        <v>17</v>
      </c>
      <c r="C15" t="s">
        <v>17</v>
      </c>
      <c r="D15" t="s">
        <v>17</v>
      </c>
      <c r="E15" t="s">
        <v>17</v>
      </c>
      <c r="F15">
        <v>1</v>
      </c>
      <c r="G15" s="30" t="s">
        <v>478</v>
      </c>
      <c r="H15" s="11">
        <v>2135</v>
      </c>
      <c r="I15" s="11">
        <v>79000</v>
      </c>
      <c r="J15">
        <v>37</v>
      </c>
      <c r="K15" t="s">
        <v>495</v>
      </c>
      <c r="L15" s="27">
        <v>44007</v>
      </c>
      <c r="M15" s="11">
        <v>69000</v>
      </c>
    </row>
    <row r="16" spans="1:13" ht="18">
      <c r="A16" s="2" t="s">
        <v>496</v>
      </c>
      <c r="B16" t="s">
        <v>17</v>
      </c>
      <c r="C16" t="s">
        <v>17</v>
      </c>
      <c r="D16" t="s">
        <v>17</v>
      </c>
      <c r="E16" t="s">
        <v>17</v>
      </c>
      <c r="F16">
        <v>1</v>
      </c>
      <c r="G16" s="30" t="s">
        <v>478</v>
      </c>
      <c r="H16" s="11">
        <v>2135</v>
      </c>
      <c r="I16" s="11">
        <v>79000</v>
      </c>
      <c r="J16">
        <v>37</v>
      </c>
      <c r="K16" t="s">
        <v>497</v>
      </c>
      <c r="L16" s="27">
        <v>44018</v>
      </c>
      <c r="M16" s="11"/>
    </row>
    <row r="17" spans="1:13" ht="18">
      <c r="A17" s="2" t="s">
        <v>498</v>
      </c>
      <c r="B17" t="s">
        <v>17</v>
      </c>
      <c r="C17" t="s">
        <v>17</v>
      </c>
      <c r="D17" t="s">
        <v>17</v>
      </c>
      <c r="E17" t="s">
        <v>17</v>
      </c>
      <c r="F17">
        <v>5</v>
      </c>
      <c r="G17" s="30" t="s">
        <v>478</v>
      </c>
      <c r="H17" s="11">
        <v>1875</v>
      </c>
      <c r="I17" s="11">
        <v>75000</v>
      </c>
      <c r="J17">
        <v>40</v>
      </c>
      <c r="K17" t="s">
        <v>486</v>
      </c>
      <c r="L17" s="27">
        <v>43997</v>
      </c>
      <c r="M17" s="11"/>
    </row>
    <row r="18" spans="1:13" ht="18">
      <c r="A18" s="2" t="s">
        <v>499</v>
      </c>
      <c r="B18" t="s">
        <v>18</v>
      </c>
      <c r="C18" t="s">
        <v>17</v>
      </c>
      <c r="D18" t="s">
        <v>18</v>
      </c>
      <c r="E18" t="s">
        <v>17</v>
      </c>
      <c r="F18">
        <v>4</v>
      </c>
      <c r="G18" s="30" t="s">
        <v>478</v>
      </c>
      <c r="H18" s="11">
        <v>1875</v>
      </c>
      <c r="I18" s="11">
        <v>75000</v>
      </c>
      <c r="J18">
        <v>40</v>
      </c>
      <c r="K18" t="s">
        <v>500</v>
      </c>
      <c r="L18" s="27">
        <v>44017</v>
      </c>
      <c r="M18" s="11"/>
    </row>
    <row r="19" spans="1:13" ht="18">
      <c r="A19" s="2"/>
      <c r="G19" s="30"/>
      <c r="H19" s="11"/>
      <c r="I19" s="11"/>
      <c r="L19" s="27"/>
      <c r="M19" s="11"/>
    </row>
    <row r="20" spans="1:13" ht="36">
      <c r="A20" s="2"/>
      <c r="G20" s="39" t="s">
        <v>196</v>
      </c>
      <c r="H20" s="81">
        <f>AVERAGE(H24:H28)</f>
        <v>1959.4</v>
      </c>
      <c r="I20" s="81">
        <f>AVERAGE(I24:I29)</f>
        <v>96400</v>
      </c>
      <c r="L20" s="27"/>
    </row>
    <row r="21" spans="1:13" s="3" customFormat="1" ht="36">
      <c r="A21" s="5" t="s">
        <v>2</v>
      </c>
      <c r="B21" s="5" t="s">
        <v>3</v>
      </c>
      <c r="C21" s="5" t="s">
        <v>4</v>
      </c>
      <c r="D21" s="5" t="s">
        <v>5</v>
      </c>
      <c r="E21" s="5" t="s">
        <v>6</v>
      </c>
      <c r="F21" s="5" t="s">
        <v>7</v>
      </c>
      <c r="G21" s="5" t="s">
        <v>224</v>
      </c>
      <c r="H21" s="5" t="s">
        <v>8</v>
      </c>
      <c r="I21" s="5" t="s">
        <v>9</v>
      </c>
      <c r="J21" s="5" t="s">
        <v>10</v>
      </c>
      <c r="K21" s="5" t="s">
        <v>11</v>
      </c>
      <c r="L21" s="5" t="s">
        <v>13</v>
      </c>
      <c r="M21" s="5" t="s">
        <v>367</v>
      </c>
    </row>
    <row r="22" spans="1:13" s="77" customFormat="1" ht="18">
      <c r="A22" s="71"/>
      <c r="B22" s="71"/>
      <c r="C22" s="71"/>
      <c r="D22" s="71"/>
      <c r="E22" s="71"/>
      <c r="F22" s="71"/>
      <c r="G22" s="30" t="s">
        <v>478</v>
      </c>
      <c r="H22" s="73"/>
      <c r="I22" s="73"/>
      <c r="J22" s="71"/>
      <c r="K22" s="71"/>
      <c r="L22" s="71"/>
      <c r="M22" s="71"/>
    </row>
    <row r="23" spans="1:13" s="77" customFormat="1" ht="18">
      <c r="A23" s="71"/>
      <c r="B23" s="71"/>
      <c r="C23" s="71"/>
      <c r="D23" s="71"/>
      <c r="E23" s="71"/>
      <c r="F23" s="71"/>
      <c r="G23" s="30" t="s">
        <v>478</v>
      </c>
      <c r="H23" s="73"/>
      <c r="I23" s="73"/>
      <c r="J23" s="71"/>
      <c r="K23" s="71"/>
      <c r="L23" s="71"/>
      <c r="M23" s="71"/>
    </row>
    <row r="24" spans="1:13" s="77" customFormat="1" ht="18.75" customHeight="1">
      <c r="A24" s="2" t="s">
        <v>501</v>
      </c>
      <c r="B24" s="71" t="s">
        <v>17</v>
      </c>
      <c r="C24" s="71" t="s">
        <v>17</v>
      </c>
      <c r="D24" s="71" t="s">
        <v>17</v>
      </c>
      <c r="E24" s="71" t="s">
        <v>17</v>
      </c>
      <c r="F24" s="79">
        <v>4</v>
      </c>
      <c r="G24" s="30" t="s">
        <v>478</v>
      </c>
      <c r="H24" s="73">
        <v>2000</v>
      </c>
      <c r="I24" s="73">
        <v>90000</v>
      </c>
      <c r="J24" s="71">
        <v>45</v>
      </c>
      <c r="K24" s="71" t="s">
        <v>502</v>
      </c>
      <c r="L24" s="76">
        <v>44053</v>
      </c>
      <c r="M24" s="71"/>
    </row>
    <row r="25" spans="1:13" ht="18">
      <c r="A25" s="2" t="s">
        <v>503</v>
      </c>
      <c r="B25" t="s">
        <v>17</v>
      </c>
      <c r="C25" t="s">
        <v>17</v>
      </c>
      <c r="D25" t="s">
        <v>18</v>
      </c>
      <c r="E25" t="s">
        <v>17</v>
      </c>
      <c r="F25">
        <v>2</v>
      </c>
      <c r="G25" s="30" t="s">
        <v>478</v>
      </c>
      <c r="H25" s="11">
        <v>2217</v>
      </c>
      <c r="I25" s="11">
        <v>102000</v>
      </c>
      <c r="J25" s="12">
        <v>46</v>
      </c>
      <c r="K25" t="s">
        <v>504</v>
      </c>
      <c r="L25" s="27">
        <v>43971</v>
      </c>
      <c r="M25" s="11"/>
    </row>
    <row r="26" spans="1:13" ht="18">
      <c r="A26" s="2" t="s">
        <v>505</v>
      </c>
      <c r="B26" t="s">
        <v>17</v>
      </c>
      <c r="C26" t="s">
        <v>17</v>
      </c>
      <c r="D26" t="s">
        <v>17</v>
      </c>
      <c r="E26" t="s">
        <v>18</v>
      </c>
      <c r="F26">
        <v>4</v>
      </c>
      <c r="G26" s="30" t="s">
        <v>478</v>
      </c>
      <c r="H26" s="11">
        <v>1875</v>
      </c>
      <c r="I26" s="11">
        <v>90000</v>
      </c>
      <c r="J26" s="12">
        <v>48</v>
      </c>
      <c r="K26" t="s">
        <v>506</v>
      </c>
      <c r="L26" s="27">
        <v>44018</v>
      </c>
      <c r="M26" s="11"/>
    </row>
    <row r="27" spans="1:13" ht="18">
      <c r="A27" s="2" t="s">
        <v>507</v>
      </c>
      <c r="B27" t="s">
        <v>17</v>
      </c>
      <c r="C27" t="s">
        <v>17</v>
      </c>
      <c r="D27" t="s">
        <v>17</v>
      </c>
      <c r="E27" t="s">
        <v>17</v>
      </c>
      <c r="F27">
        <v>7</v>
      </c>
      <c r="G27" s="30" t="s">
        <v>478</v>
      </c>
      <c r="H27" s="11">
        <v>1887</v>
      </c>
      <c r="I27" s="11">
        <v>100000</v>
      </c>
      <c r="J27" s="12">
        <v>53</v>
      </c>
      <c r="K27" t="s">
        <v>481</v>
      </c>
      <c r="L27" s="27">
        <v>44014</v>
      </c>
      <c r="M27" s="11">
        <v>92000</v>
      </c>
    </row>
    <row r="28" spans="1:13" ht="18">
      <c r="A28" s="2" t="s">
        <v>508</v>
      </c>
      <c r="B28" t="s">
        <v>17</v>
      </c>
      <c r="C28" t="s">
        <v>17</v>
      </c>
      <c r="D28" t="s">
        <v>17</v>
      </c>
      <c r="E28" t="s">
        <v>17</v>
      </c>
      <c r="F28">
        <v>7</v>
      </c>
      <c r="G28" s="30" t="s">
        <v>478</v>
      </c>
      <c r="H28" s="11">
        <v>1818</v>
      </c>
      <c r="I28" s="11">
        <v>100000</v>
      </c>
      <c r="J28" s="12">
        <v>55</v>
      </c>
      <c r="K28" t="s">
        <v>509</v>
      </c>
      <c r="L28" s="27">
        <v>44053</v>
      </c>
      <c r="M28" s="11"/>
    </row>
    <row r="29" spans="1:13" ht="18">
      <c r="A29" s="2"/>
      <c r="G29" s="30" t="s">
        <v>478</v>
      </c>
      <c r="H29" s="11"/>
      <c r="I29" s="11"/>
      <c r="J29" s="12"/>
      <c r="L29" s="27"/>
      <c r="M29" s="11"/>
    </row>
    <row r="30" spans="1:13" ht="18">
      <c r="A30" s="2"/>
      <c r="G30" s="30" t="s">
        <v>478</v>
      </c>
      <c r="H30" s="11"/>
      <c r="I30" s="11"/>
      <c r="L30" s="27"/>
      <c r="M30" s="11"/>
    </row>
    <row r="31" spans="1:13" ht="18">
      <c r="A31" s="2"/>
      <c r="G31" s="30" t="s">
        <v>478</v>
      </c>
      <c r="H31" s="11"/>
      <c r="I31" s="11"/>
      <c r="L31" s="27"/>
      <c r="M31" s="11"/>
    </row>
    <row r="32" spans="1:13" ht="18">
      <c r="A32" s="2"/>
      <c r="G32" s="30"/>
      <c r="H32" s="11"/>
      <c r="I32" s="11"/>
      <c r="L32" s="27"/>
      <c r="M32" s="11"/>
    </row>
    <row r="33" spans="1:13" ht="36">
      <c r="A33" s="2"/>
      <c r="G33" s="39" t="s">
        <v>209</v>
      </c>
      <c r="H33" s="81">
        <f>AVERAGE(H35:H39)</f>
        <v>1863.2</v>
      </c>
      <c r="I33" s="81">
        <f>AVERAGE(I35:I39)</f>
        <v>112400</v>
      </c>
      <c r="L33" s="27"/>
      <c r="M33" s="11"/>
    </row>
    <row r="34" spans="1:13" s="3" customFormat="1" ht="36">
      <c r="A34" s="5" t="s">
        <v>2</v>
      </c>
      <c r="B34" s="5" t="s">
        <v>3</v>
      </c>
      <c r="C34" s="5" t="s">
        <v>4</v>
      </c>
      <c r="D34" s="5" t="s">
        <v>5</v>
      </c>
      <c r="E34" s="5" t="s">
        <v>6</v>
      </c>
      <c r="F34" s="5" t="s">
        <v>7</v>
      </c>
      <c r="G34" s="5" t="s">
        <v>224</v>
      </c>
      <c r="H34" s="5" t="s">
        <v>8</v>
      </c>
      <c r="I34" s="5" t="s">
        <v>9</v>
      </c>
      <c r="J34" s="5" t="s">
        <v>10</v>
      </c>
      <c r="K34" s="5" t="s">
        <v>11</v>
      </c>
      <c r="L34" s="5" t="s">
        <v>13</v>
      </c>
      <c r="M34" s="5" t="s">
        <v>367</v>
      </c>
    </row>
    <row r="35" spans="1:13" ht="18">
      <c r="A35" s="2" t="s">
        <v>510</v>
      </c>
      <c r="B35" t="s">
        <v>17</v>
      </c>
      <c r="C35" t="s">
        <v>17</v>
      </c>
      <c r="D35" t="s">
        <v>18</v>
      </c>
      <c r="E35" t="s">
        <v>17</v>
      </c>
      <c r="F35">
        <v>5</v>
      </c>
      <c r="G35" s="30" t="s">
        <v>478</v>
      </c>
      <c r="H35" s="11">
        <v>1929</v>
      </c>
      <c r="I35" s="11">
        <v>110000</v>
      </c>
      <c r="J35">
        <v>57</v>
      </c>
      <c r="K35" t="s">
        <v>511</v>
      </c>
      <c r="L35" s="27">
        <v>43961</v>
      </c>
      <c r="M35" s="11"/>
    </row>
    <row r="36" spans="1:13" ht="18">
      <c r="A36" s="2" t="s">
        <v>512</v>
      </c>
      <c r="B36" t="s">
        <v>17</v>
      </c>
      <c r="C36" t="s">
        <v>17</v>
      </c>
      <c r="D36" t="s">
        <v>17</v>
      </c>
      <c r="E36" t="s">
        <v>17</v>
      </c>
      <c r="F36">
        <v>4</v>
      </c>
      <c r="G36" s="30" t="s">
        <v>478</v>
      </c>
      <c r="H36" s="11">
        <v>1894</v>
      </c>
      <c r="I36" s="11">
        <v>108000</v>
      </c>
      <c r="J36">
        <v>57</v>
      </c>
      <c r="K36" t="s">
        <v>513</v>
      </c>
      <c r="L36" s="27">
        <v>44032</v>
      </c>
      <c r="M36" s="11"/>
    </row>
    <row r="37" spans="1:13" ht="18">
      <c r="A37" s="2" t="s">
        <v>514</v>
      </c>
      <c r="B37" t="s">
        <v>17</v>
      </c>
      <c r="C37" t="s">
        <v>17</v>
      </c>
      <c r="D37" t="s">
        <v>17</v>
      </c>
      <c r="E37" t="s">
        <v>17</v>
      </c>
      <c r="F37">
        <v>5</v>
      </c>
      <c r="G37" s="30" t="s">
        <v>478</v>
      </c>
      <c r="H37" s="11">
        <v>1500</v>
      </c>
      <c r="I37" s="11">
        <v>90000</v>
      </c>
      <c r="J37">
        <v>60</v>
      </c>
      <c r="K37" t="s">
        <v>515</v>
      </c>
      <c r="L37" s="27">
        <v>44018</v>
      </c>
      <c r="M37" s="11"/>
    </row>
    <row r="38" spans="1:13" ht="18">
      <c r="A38" s="2" t="s">
        <v>516</v>
      </c>
      <c r="B38" t="s">
        <v>17</v>
      </c>
      <c r="C38" t="s">
        <v>17</v>
      </c>
      <c r="F38">
        <v>3</v>
      </c>
      <c r="G38" s="30" t="s">
        <v>478</v>
      </c>
      <c r="H38" s="11">
        <v>1839</v>
      </c>
      <c r="I38" s="11">
        <v>114000</v>
      </c>
      <c r="J38">
        <v>62</v>
      </c>
      <c r="K38" t="s">
        <v>517</v>
      </c>
      <c r="L38" s="27">
        <v>43998</v>
      </c>
      <c r="M38" s="11"/>
    </row>
    <row r="39" spans="1:13" ht="18">
      <c r="A39" s="2" t="s">
        <v>518</v>
      </c>
      <c r="B39" t="s">
        <v>18</v>
      </c>
      <c r="C39" t="s">
        <v>17</v>
      </c>
      <c r="D39" t="s">
        <v>17</v>
      </c>
      <c r="E39" t="s">
        <v>17</v>
      </c>
      <c r="F39">
        <v>5</v>
      </c>
      <c r="G39" s="30" t="s">
        <v>478</v>
      </c>
      <c r="H39" s="11">
        <v>2154</v>
      </c>
      <c r="I39" s="11">
        <v>140000</v>
      </c>
      <c r="J39">
        <v>65</v>
      </c>
      <c r="K39" t="s">
        <v>519</v>
      </c>
      <c r="L39" s="27">
        <v>43850</v>
      </c>
      <c r="M39" s="11"/>
    </row>
    <row r="40" spans="1:13" ht="18">
      <c r="A40" s="2" t="s">
        <v>520</v>
      </c>
      <c r="B40" t="s">
        <v>18</v>
      </c>
      <c r="C40" t="s">
        <v>17</v>
      </c>
      <c r="D40" t="s">
        <v>18</v>
      </c>
      <c r="E40" t="s">
        <v>18</v>
      </c>
      <c r="F40">
        <v>1</v>
      </c>
      <c r="G40" s="30" t="s">
        <v>478</v>
      </c>
      <c r="H40" s="11">
        <v>969</v>
      </c>
      <c r="I40" s="11">
        <v>63000</v>
      </c>
      <c r="J40">
        <v>65</v>
      </c>
      <c r="K40" t="s">
        <v>521</v>
      </c>
      <c r="L40" s="27">
        <v>44015</v>
      </c>
      <c r="M40" s="11"/>
    </row>
    <row r="41" spans="1:13" ht="18">
      <c r="A41" s="2"/>
      <c r="G41" s="30"/>
      <c r="H41" s="11"/>
      <c r="I41" s="11"/>
      <c r="L41" s="27"/>
      <c r="M41" s="11"/>
    </row>
    <row r="42" spans="1:13" ht="18">
      <c r="A42" s="2"/>
      <c r="G42" s="30"/>
      <c r="H42" s="11"/>
      <c r="I42" s="11"/>
      <c r="L42" s="27"/>
      <c r="M42" s="11"/>
    </row>
    <row r="43" spans="1:13" ht="18">
      <c r="A43" s="2"/>
      <c r="G43" s="39" t="s">
        <v>216</v>
      </c>
      <c r="H43" s="81">
        <f>AVERAGE(H45:H47)</f>
        <v>2754.5</v>
      </c>
      <c r="I43" s="81">
        <f>AVERAGE(I45:I47)</f>
        <v>217500</v>
      </c>
      <c r="L43" s="27"/>
      <c r="M43" s="11"/>
    </row>
    <row r="44" spans="1:13" s="3" customFormat="1" ht="36">
      <c r="A44" s="5" t="s">
        <v>2</v>
      </c>
      <c r="B44" s="5" t="s">
        <v>3</v>
      </c>
      <c r="C44" s="5" t="s">
        <v>4</v>
      </c>
      <c r="D44" s="5" t="s">
        <v>5</v>
      </c>
      <c r="E44" s="5" t="s">
        <v>6</v>
      </c>
      <c r="F44" s="5" t="s">
        <v>7</v>
      </c>
      <c r="G44" s="5" t="s">
        <v>224</v>
      </c>
      <c r="H44" s="5" t="s">
        <v>8</v>
      </c>
      <c r="I44" s="5" t="s">
        <v>9</v>
      </c>
      <c r="J44" s="5" t="s">
        <v>10</v>
      </c>
      <c r="K44" s="5" t="s">
        <v>11</v>
      </c>
      <c r="L44" s="5" t="s">
        <v>13</v>
      </c>
      <c r="M44" s="5" t="s">
        <v>367</v>
      </c>
    </row>
    <row r="45" spans="1:13" ht="18">
      <c r="A45" s="2" t="s">
        <v>522</v>
      </c>
      <c r="B45" t="s">
        <v>18</v>
      </c>
      <c r="C45" t="s">
        <v>17</v>
      </c>
      <c r="D45" t="s">
        <v>18</v>
      </c>
      <c r="E45" t="s">
        <v>18</v>
      </c>
      <c r="F45">
        <v>2</v>
      </c>
      <c r="G45" s="30" t="s">
        <v>478</v>
      </c>
      <c r="H45" s="11">
        <v>3333</v>
      </c>
      <c r="I45" s="11">
        <v>250000</v>
      </c>
      <c r="J45">
        <v>75</v>
      </c>
      <c r="K45" t="s">
        <v>523</v>
      </c>
      <c r="L45" s="27">
        <v>44014</v>
      </c>
      <c r="M45" s="11"/>
    </row>
    <row r="46" spans="1:13" ht="18">
      <c r="A46" s="2" t="s">
        <v>524</v>
      </c>
      <c r="B46" t="s">
        <v>17</v>
      </c>
      <c r="C46" t="s">
        <v>17</v>
      </c>
      <c r="D46" t="s">
        <v>17</v>
      </c>
      <c r="E46" t="s">
        <v>17</v>
      </c>
      <c r="F46">
        <v>7</v>
      </c>
      <c r="G46" s="30" t="s">
        <v>478</v>
      </c>
      <c r="H46" s="11">
        <v>2176</v>
      </c>
      <c r="I46" s="11">
        <v>185000</v>
      </c>
      <c r="J46">
        <v>85</v>
      </c>
      <c r="K46" t="s">
        <v>481</v>
      </c>
      <c r="L46" s="27">
        <v>44013</v>
      </c>
      <c r="M46" s="11"/>
    </row>
    <row r="47" spans="1:13" ht="18">
      <c r="G47" s="80"/>
      <c r="M47" s="11"/>
    </row>
    <row r="48" spans="1:13">
      <c r="M48" s="11"/>
    </row>
    <row r="49" spans="1:13" ht="18">
      <c r="F49" s="58" t="s">
        <v>161</v>
      </c>
      <c r="M49" s="11"/>
    </row>
    <row r="51" spans="1:13" ht="20.25">
      <c r="E51" s="35" t="s">
        <v>1</v>
      </c>
      <c r="F51" s="35"/>
      <c r="G51" s="81">
        <f>AVERAGE(G53:G59)</f>
        <v>14.285714285714286</v>
      </c>
      <c r="H51" s="81">
        <f>AVERAGE(H53:H59)</f>
        <v>484.28571428571428</v>
      </c>
    </row>
    <row r="52" spans="1:13" s="3" customFormat="1" ht="36">
      <c r="A52" s="6" t="s">
        <v>2</v>
      </c>
      <c r="B52" s="7" t="s">
        <v>4</v>
      </c>
      <c r="C52" s="7" t="s">
        <v>5</v>
      </c>
      <c r="D52" s="7" t="s">
        <v>6</v>
      </c>
      <c r="E52" s="7" t="s">
        <v>7</v>
      </c>
      <c r="F52" s="7" t="s">
        <v>224</v>
      </c>
      <c r="G52" s="7" t="s">
        <v>8</v>
      </c>
      <c r="H52" s="7" t="s">
        <v>9</v>
      </c>
      <c r="I52" s="7" t="s">
        <v>10</v>
      </c>
      <c r="J52" s="9" t="s">
        <v>12</v>
      </c>
      <c r="K52" s="9" t="s">
        <v>11</v>
      </c>
      <c r="L52" s="23" t="s">
        <v>13</v>
      </c>
      <c r="M52" s="5" t="s">
        <v>367</v>
      </c>
    </row>
    <row r="53" spans="1:13" ht="18">
      <c r="A53" s="2" t="s">
        <v>525</v>
      </c>
      <c r="B53" t="s">
        <v>18</v>
      </c>
      <c r="C53" t="s">
        <v>18</v>
      </c>
      <c r="D53" t="s">
        <v>17</v>
      </c>
      <c r="E53">
        <v>5</v>
      </c>
      <c r="F53" s="30" t="s">
        <v>478</v>
      </c>
      <c r="G53" s="31">
        <v>12</v>
      </c>
      <c r="H53" s="11">
        <v>300</v>
      </c>
      <c r="I53">
        <v>24</v>
      </c>
      <c r="K53" t="s">
        <v>526</v>
      </c>
      <c r="L53" s="27">
        <v>43992</v>
      </c>
    </row>
    <row r="54" spans="1:13" ht="18">
      <c r="A54" s="2" t="s">
        <v>527</v>
      </c>
      <c r="B54" t="s">
        <v>17</v>
      </c>
      <c r="C54" t="s">
        <v>18</v>
      </c>
      <c r="D54" t="s">
        <v>17</v>
      </c>
      <c r="E54">
        <v>3</v>
      </c>
      <c r="F54" s="30" t="s">
        <v>478</v>
      </c>
      <c r="G54" s="31">
        <v>22</v>
      </c>
      <c r="H54" s="11">
        <v>550</v>
      </c>
      <c r="I54">
        <v>25</v>
      </c>
      <c r="K54" t="s">
        <v>528</v>
      </c>
      <c r="L54" s="27">
        <v>44017</v>
      </c>
    </row>
    <row r="55" spans="1:13" ht="18">
      <c r="A55" s="2" t="s">
        <v>529</v>
      </c>
      <c r="B55" t="s">
        <v>17</v>
      </c>
      <c r="C55" t="s">
        <v>17</v>
      </c>
      <c r="D55" t="s">
        <v>17</v>
      </c>
      <c r="E55">
        <v>1</v>
      </c>
      <c r="F55" s="30" t="s">
        <v>478</v>
      </c>
      <c r="G55" s="31">
        <v>14</v>
      </c>
      <c r="H55" s="11">
        <v>500</v>
      </c>
      <c r="I55">
        <v>35</v>
      </c>
      <c r="K55" t="s">
        <v>530</v>
      </c>
      <c r="L55" s="27">
        <v>44017</v>
      </c>
    </row>
    <row r="56" spans="1:13" ht="18">
      <c r="A56" s="2" t="s">
        <v>531</v>
      </c>
      <c r="B56" t="s">
        <v>17</v>
      </c>
      <c r="C56" t="s">
        <v>18</v>
      </c>
      <c r="D56" t="s">
        <v>17</v>
      </c>
      <c r="E56">
        <v>7</v>
      </c>
      <c r="F56" s="30" t="s">
        <v>478</v>
      </c>
      <c r="G56" s="31">
        <v>9</v>
      </c>
      <c r="H56" s="11">
        <v>360</v>
      </c>
      <c r="I56">
        <v>38</v>
      </c>
      <c r="K56" t="s">
        <v>532</v>
      </c>
      <c r="L56" s="27">
        <v>44018</v>
      </c>
    </row>
    <row r="57" spans="1:13" ht="18">
      <c r="A57" s="2" t="s">
        <v>533</v>
      </c>
      <c r="B57" t="s">
        <v>18</v>
      </c>
      <c r="C57" t="s">
        <v>17</v>
      </c>
      <c r="D57" t="s">
        <v>18</v>
      </c>
      <c r="E57">
        <v>1</v>
      </c>
      <c r="F57" s="30" t="s">
        <v>478</v>
      </c>
      <c r="G57" s="31">
        <v>9</v>
      </c>
      <c r="H57" s="11">
        <v>330</v>
      </c>
      <c r="I57">
        <v>38</v>
      </c>
      <c r="K57" t="s">
        <v>534</v>
      </c>
      <c r="L57" s="27">
        <v>44007</v>
      </c>
    </row>
    <row r="58" spans="1:13" ht="18">
      <c r="A58" s="2" t="s">
        <v>535</v>
      </c>
      <c r="B58" t="s">
        <v>17</v>
      </c>
      <c r="C58" t="s">
        <v>17</v>
      </c>
      <c r="D58" t="s">
        <v>17</v>
      </c>
      <c r="E58">
        <v>4</v>
      </c>
      <c r="F58" s="30" t="s">
        <v>478</v>
      </c>
      <c r="G58" s="31">
        <v>11</v>
      </c>
      <c r="H58" s="11">
        <v>450</v>
      </c>
      <c r="I58">
        <v>40</v>
      </c>
      <c r="K58" t="s">
        <v>536</v>
      </c>
      <c r="L58" s="27">
        <v>43992</v>
      </c>
    </row>
    <row r="59" spans="1:13" ht="18">
      <c r="A59" s="2" t="s">
        <v>537</v>
      </c>
      <c r="B59" t="s">
        <v>17</v>
      </c>
      <c r="C59" t="s">
        <v>17</v>
      </c>
      <c r="D59" t="s">
        <v>17</v>
      </c>
      <c r="E59">
        <v>7</v>
      </c>
      <c r="F59" s="30" t="s">
        <v>478</v>
      </c>
      <c r="G59" s="31">
        <v>23</v>
      </c>
      <c r="H59" s="11">
        <v>900</v>
      </c>
      <c r="I59">
        <v>40</v>
      </c>
      <c r="K59" t="s">
        <v>538</v>
      </c>
      <c r="L59" s="27">
        <v>44017</v>
      </c>
    </row>
    <row r="60" spans="1:13" ht="18">
      <c r="A60" s="2"/>
      <c r="F60" s="80"/>
      <c r="G60" s="31"/>
      <c r="H60" s="11"/>
      <c r="L60" s="27"/>
    </row>
    <row r="61" spans="1:13" ht="18">
      <c r="A61" s="2"/>
      <c r="F61" s="80"/>
      <c r="G61" s="31"/>
      <c r="H61" s="11"/>
      <c r="L61" s="27"/>
    </row>
    <row r="62" spans="1:13" ht="18">
      <c r="A62" s="2"/>
      <c r="F62" s="80"/>
      <c r="G62" s="31"/>
      <c r="H62" s="11"/>
      <c r="L62" s="27"/>
    </row>
    <row r="63" spans="1:13" ht="36">
      <c r="A63" s="2"/>
      <c r="F63" s="39" t="s">
        <v>196</v>
      </c>
      <c r="G63" s="81">
        <f>AVERAGE(G65:G68)</f>
        <v>9.3333333333333339</v>
      </c>
      <c r="H63" s="81">
        <f>AVERAGE(H65:H67)</f>
        <v>420</v>
      </c>
      <c r="L63" s="27"/>
    </row>
    <row r="64" spans="1:13" s="3" customFormat="1" ht="36">
      <c r="A64" s="6" t="s">
        <v>2</v>
      </c>
      <c r="B64" s="7" t="s">
        <v>4</v>
      </c>
      <c r="C64" s="7" t="s">
        <v>5</v>
      </c>
      <c r="D64" s="7" t="s">
        <v>6</v>
      </c>
      <c r="E64" s="7" t="s">
        <v>7</v>
      </c>
      <c r="F64" s="7" t="s">
        <v>224</v>
      </c>
      <c r="G64" s="7" t="s">
        <v>8</v>
      </c>
      <c r="H64" s="7" t="s">
        <v>9</v>
      </c>
      <c r="I64" s="7" t="s">
        <v>10</v>
      </c>
      <c r="J64" s="9" t="s">
        <v>12</v>
      </c>
      <c r="K64" s="9" t="s">
        <v>11</v>
      </c>
      <c r="L64" s="23" t="s">
        <v>13</v>
      </c>
      <c r="M64" s="5" t="s">
        <v>367</v>
      </c>
    </row>
    <row r="65" spans="1:13" ht="18">
      <c r="A65" s="2" t="s">
        <v>539</v>
      </c>
      <c r="B65" t="s">
        <v>18</v>
      </c>
      <c r="C65" t="s">
        <v>17</v>
      </c>
      <c r="D65" t="s">
        <v>17</v>
      </c>
      <c r="E65">
        <v>3</v>
      </c>
      <c r="F65" s="30" t="s">
        <v>478</v>
      </c>
      <c r="G65" s="31">
        <v>10</v>
      </c>
      <c r="H65" s="11">
        <v>430</v>
      </c>
      <c r="I65">
        <v>45</v>
      </c>
      <c r="K65" t="s">
        <v>540</v>
      </c>
      <c r="L65" s="27">
        <v>44017</v>
      </c>
    </row>
    <row r="66" spans="1:13" ht="18">
      <c r="A66" s="2" t="s">
        <v>541</v>
      </c>
      <c r="B66" t="s">
        <v>18</v>
      </c>
      <c r="C66" t="s">
        <v>17</v>
      </c>
      <c r="D66" t="s">
        <v>17</v>
      </c>
      <c r="E66">
        <v>3</v>
      </c>
      <c r="F66" s="30" t="s">
        <v>478</v>
      </c>
      <c r="G66" s="31">
        <v>8</v>
      </c>
      <c r="H66" s="11">
        <v>380</v>
      </c>
      <c r="I66">
        <v>45</v>
      </c>
      <c r="K66" t="s">
        <v>542</v>
      </c>
      <c r="L66" s="27">
        <v>44017</v>
      </c>
    </row>
    <row r="67" spans="1:13" ht="18">
      <c r="A67" s="2" t="s">
        <v>543</v>
      </c>
      <c r="B67" t="s">
        <v>17</v>
      </c>
      <c r="C67" t="s">
        <v>18</v>
      </c>
      <c r="D67" t="s">
        <v>17</v>
      </c>
      <c r="E67">
        <v>5</v>
      </c>
      <c r="F67" s="30" t="s">
        <v>478</v>
      </c>
      <c r="G67" s="31">
        <v>10</v>
      </c>
      <c r="H67" s="11">
        <v>450</v>
      </c>
      <c r="I67">
        <v>45</v>
      </c>
      <c r="K67" t="s">
        <v>544</v>
      </c>
      <c r="L67" s="27">
        <v>43978</v>
      </c>
    </row>
    <row r="68" spans="1:13" ht="18">
      <c r="A68" s="2"/>
      <c r="F68" s="30" t="s">
        <v>478</v>
      </c>
      <c r="G68" s="31"/>
      <c r="H68" s="11"/>
      <c r="L68" s="27"/>
    </row>
    <row r="69" spans="1:13" ht="18">
      <c r="A69" s="2"/>
      <c r="F69" s="30" t="s">
        <v>478</v>
      </c>
      <c r="G69" s="31"/>
      <c r="H69" s="11"/>
      <c r="L69" s="27"/>
    </row>
    <row r="70" spans="1:13" ht="18">
      <c r="A70" s="2"/>
      <c r="F70" s="30" t="s">
        <v>478</v>
      </c>
      <c r="G70" s="31"/>
      <c r="H70" s="11"/>
      <c r="L70" s="27"/>
    </row>
    <row r="71" spans="1:13" ht="18">
      <c r="A71" s="2"/>
      <c r="F71" s="80"/>
      <c r="G71" s="31"/>
      <c r="H71" s="11"/>
      <c r="L71" s="27"/>
    </row>
    <row r="72" spans="1:13" ht="36">
      <c r="A72" s="2"/>
      <c r="F72" s="39" t="s">
        <v>209</v>
      </c>
      <c r="G72" s="81">
        <f>AVERAGE(G74:G78)</f>
        <v>7.166666666666667</v>
      </c>
      <c r="H72" s="81">
        <f>AVERAGE(H74:H78)</f>
        <v>450</v>
      </c>
      <c r="L72" s="27"/>
    </row>
    <row r="73" spans="1:13" s="3" customFormat="1" ht="36">
      <c r="A73" s="6" t="s">
        <v>2</v>
      </c>
      <c r="B73" s="7" t="s">
        <v>4</v>
      </c>
      <c r="C73" s="7" t="s">
        <v>5</v>
      </c>
      <c r="D73" s="7" t="s">
        <v>6</v>
      </c>
      <c r="E73" s="7" t="s">
        <v>7</v>
      </c>
      <c r="F73" s="7" t="s">
        <v>224</v>
      </c>
      <c r="G73" s="7" t="s">
        <v>8</v>
      </c>
      <c r="H73" s="7" t="s">
        <v>9</v>
      </c>
      <c r="I73" s="7" t="s">
        <v>10</v>
      </c>
      <c r="J73" s="9" t="s">
        <v>12</v>
      </c>
      <c r="K73" s="9" t="s">
        <v>11</v>
      </c>
      <c r="L73" s="23" t="s">
        <v>13</v>
      </c>
      <c r="M73" s="5" t="s">
        <v>367</v>
      </c>
    </row>
    <row r="74" spans="1:13" ht="18">
      <c r="A74" s="2" t="s">
        <v>545</v>
      </c>
      <c r="B74" t="s">
        <v>17</v>
      </c>
      <c r="C74" t="s">
        <v>17</v>
      </c>
      <c r="D74" t="s">
        <v>17</v>
      </c>
      <c r="E74">
        <v>3</v>
      </c>
      <c r="F74" s="30" t="s">
        <v>478</v>
      </c>
      <c r="G74" s="31">
        <v>8</v>
      </c>
      <c r="H74" s="11">
        <v>480</v>
      </c>
      <c r="I74">
        <v>62</v>
      </c>
      <c r="K74" t="s">
        <v>546</v>
      </c>
      <c r="L74" s="27">
        <v>44000</v>
      </c>
    </row>
    <row r="75" spans="1:13" ht="18">
      <c r="A75" s="2" t="s">
        <v>547</v>
      </c>
      <c r="B75" t="s">
        <v>17</v>
      </c>
      <c r="C75" t="s">
        <v>17</v>
      </c>
      <c r="D75" t="s">
        <v>17</v>
      </c>
      <c r="E75">
        <v>5</v>
      </c>
      <c r="F75" s="30" t="s">
        <v>478</v>
      </c>
      <c r="G75" s="31">
        <v>7.5</v>
      </c>
      <c r="H75" s="11">
        <v>450</v>
      </c>
      <c r="I75">
        <v>60</v>
      </c>
      <c r="K75" t="s">
        <v>509</v>
      </c>
      <c r="L75" s="27">
        <v>43997</v>
      </c>
    </row>
    <row r="76" spans="1:13" ht="18">
      <c r="A76" s="2"/>
      <c r="F76" s="30" t="s">
        <v>478</v>
      </c>
      <c r="G76" s="31"/>
      <c r="H76" s="11"/>
      <c r="L76" s="27"/>
    </row>
    <row r="77" spans="1:13" ht="18">
      <c r="A77" s="2"/>
      <c r="F77" s="30" t="s">
        <v>478</v>
      </c>
      <c r="G77" s="31"/>
      <c r="H77" s="11"/>
      <c r="L77" s="27"/>
    </row>
    <row r="78" spans="1:13" ht="18">
      <c r="A78" s="2" t="s">
        <v>548</v>
      </c>
      <c r="B78" t="s">
        <v>18</v>
      </c>
      <c r="C78" t="s">
        <v>17</v>
      </c>
      <c r="D78" t="s">
        <v>18</v>
      </c>
      <c r="E78" t="s">
        <v>59</v>
      </c>
      <c r="F78" s="30" t="s">
        <v>478</v>
      </c>
      <c r="G78" s="31">
        <v>6</v>
      </c>
      <c r="H78" s="11">
        <v>420</v>
      </c>
      <c r="I78">
        <v>65</v>
      </c>
      <c r="K78" t="s">
        <v>549</v>
      </c>
      <c r="L78" s="27">
        <v>44015</v>
      </c>
      <c r="M78" s="11">
        <v>380</v>
      </c>
    </row>
    <row r="79" spans="1:13" ht="18">
      <c r="A79" s="2"/>
      <c r="F79" s="80"/>
      <c r="G79" s="31"/>
      <c r="H79" s="11"/>
      <c r="L79" s="27"/>
    </row>
    <row r="80" spans="1:13" ht="18">
      <c r="A80" s="2"/>
      <c r="F80" s="39" t="s">
        <v>216</v>
      </c>
      <c r="G80" s="81">
        <f>AVERAGE(G82:G85)</f>
        <v>10.5</v>
      </c>
      <c r="H80" s="81">
        <f>AVERAGE(H82:H85)</f>
        <v>847.5</v>
      </c>
      <c r="L80" s="27"/>
    </row>
    <row r="81" spans="1:13" s="3" customFormat="1" ht="36">
      <c r="A81" s="6" t="s">
        <v>2</v>
      </c>
      <c r="B81" s="7" t="s">
        <v>4</v>
      </c>
      <c r="C81" s="7" t="s">
        <v>5</v>
      </c>
      <c r="D81" s="7" t="s">
        <v>6</v>
      </c>
      <c r="E81" s="7" t="s">
        <v>7</v>
      </c>
      <c r="F81" s="7" t="s">
        <v>224</v>
      </c>
      <c r="G81" s="7" t="s">
        <v>8</v>
      </c>
      <c r="H81" s="7" t="s">
        <v>9</v>
      </c>
      <c r="I81" s="7" t="s">
        <v>10</v>
      </c>
      <c r="J81" s="9" t="s">
        <v>12</v>
      </c>
      <c r="K81" s="9" t="s">
        <v>11</v>
      </c>
      <c r="L81" s="23" t="s">
        <v>13</v>
      </c>
      <c r="M81" s="5" t="s">
        <v>367</v>
      </c>
    </row>
    <row r="82" spans="1:13" ht="18">
      <c r="A82" s="2" t="s">
        <v>550</v>
      </c>
      <c r="B82" t="s">
        <v>17</v>
      </c>
      <c r="C82" t="s">
        <v>18</v>
      </c>
      <c r="D82" t="s">
        <v>17</v>
      </c>
      <c r="E82">
        <v>6</v>
      </c>
      <c r="F82" s="30" t="s">
        <v>478</v>
      </c>
      <c r="G82" s="31">
        <v>8</v>
      </c>
      <c r="H82" s="11">
        <v>540</v>
      </c>
      <c r="I82">
        <v>68</v>
      </c>
      <c r="K82" t="s">
        <v>551</v>
      </c>
      <c r="L82" s="27">
        <v>43840</v>
      </c>
    </row>
    <row r="83" spans="1:13" ht="18">
      <c r="A83" s="2" t="s">
        <v>552</v>
      </c>
      <c r="B83" t="s">
        <v>17</v>
      </c>
      <c r="C83" t="s">
        <v>18</v>
      </c>
      <c r="D83" t="s">
        <v>17</v>
      </c>
      <c r="E83">
        <v>7</v>
      </c>
      <c r="F83" s="30" t="s">
        <v>478</v>
      </c>
      <c r="G83" s="31">
        <v>14</v>
      </c>
      <c r="H83" s="11">
        <v>1200</v>
      </c>
      <c r="I83">
        <v>85</v>
      </c>
      <c r="K83" t="s">
        <v>553</v>
      </c>
      <c r="L83" s="27">
        <v>43961</v>
      </c>
    </row>
    <row r="84" spans="1:13" ht="18">
      <c r="A84" s="2" t="s">
        <v>554</v>
      </c>
      <c r="B84" t="s">
        <v>17</v>
      </c>
      <c r="C84" t="s">
        <v>17</v>
      </c>
      <c r="D84" t="s">
        <v>17</v>
      </c>
      <c r="E84">
        <v>7</v>
      </c>
      <c r="F84" s="30" t="s">
        <v>478</v>
      </c>
      <c r="G84" s="31">
        <v>10</v>
      </c>
      <c r="H84" s="11">
        <v>800</v>
      </c>
      <c r="I84">
        <v>80</v>
      </c>
      <c r="K84" t="s">
        <v>555</v>
      </c>
      <c r="L84" s="27">
        <v>43923</v>
      </c>
    </row>
    <row r="85" spans="1:13" ht="18">
      <c r="A85" s="2" t="s">
        <v>556</v>
      </c>
      <c r="B85" t="s">
        <v>17</v>
      </c>
      <c r="C85" t="s">
        <v>17</v>
      </c>
      <c r="D85" t="s">
        <v>17</v>
      </c>
      <c r="E85">
        <v>7</v>
      </c>
      <c r="F85" s="30" t="s">
        <v>478</v>
      </c>
      <c r="G85" s="31">
        <v>10</v>
      </c>
      <c r="H85" s="11">
        <v>850</v>
      </c>
      <c r="I85">
        <v>85</v>
      </c>
      <c r="K85" t="s">
        <v>557</v>
      </c>
      <c r="L85" s="27">
        <v>44050</v>
      </c>
    </row>
    <row r="89" spans="1:13" ht="18">
      <c r="F89" s="58" t="s">
        <v>223</v>
      </c>
    </row>
    <row r="90" spans="1:13" s="3" customFormat="1" ht="54">
      <c r="A90" s="6" t="s">
        <v>2</v>
      </c>
      <c r="B90" s="7" t="s">
        <v>4</v>
      </c>
      <c r="C90" s="7" t="s">
        <v>5</v>
      </c>
      <c r="D90" s="7" t="s">
        <v>6</v>
      </c>
      <c r="E90" s="7" t="s">
        <v>224</v>
      </c>
      <c r="F90" s="7" t="s">
        <v>225</v>
      </c>
      <c r="G90" s="7" t="s">
        <v>9</v>
      </c>
      <c r="H90" s="7" t="s">
        <v>558</v>
      </c>
      <c r="I90" s="7" t="s">
        <v>227</v>
      </c>
      <c r="J90" s="8" t="s">
        <v>11</v>
      </c>
      <c r="K90" s="9" t="s">
        <v>12</v>
      </c>
    </row>
    <row r="91" spans="1:13" ht="18">
      <c r="A91" s="2" t="s">
        <v>559</v>
      </c>
      <c r="B91" t="s">
        <v>17</v>
      </c>
      <c r="C91" t="s">
        <v>18</v>
      </c>
      <c r="D91" t="s">
        <v>17</v>
      </c>
      <c r="E91" s="30" t="s">
        <v>478</v>
      </c>
      <c r="F91">
        <v>1</v>
      </c>
      <c r="G91">
        <v>49</v>
      </c>
      <c r="H91">
        <v>49</v>
      </c>
      <c r="I91" t="s">
        <v>18</v>
      </c>
      <c r="J91" t="s">
        <v>560</v>
      </c>
      <c r="K91">
        <v>7</v>
      </c>
    </row>
    <row r="92" spans="1:13" ht="18">
      <c r="A92" s="2" t="s">
        <v>561</v>
      </c>
      <c r="B92" t="s">
        <v>17</v>
      </c>
      <c r="C92" t="s">
        <v>18</v>
      </c>
      <c r="D92" t="s">
        <v>17</v>
      </c>
      <c r="E92" s="30" t="s">
        <v>478</v>
      </c>
      <c r="F92">
        <v>1</v>
      </c>
      <c r="G92">
        <v>63</v>
      </c>
      <c r="H92">
        <v>55</v>
      </c>
      <c r="I92" t="s">
        <v>18</v>
      </c>
      <c r="J92" t="s">
        <v>562</v>
      </c>
      <c r="K92">
        <v>8</v>
      </c>
    </row>
    <row r="93" spans="1:13" ht="18">
      <c r="A93" s="2" t="s">
        <v>563</v>
      </c>
      <c r="B93" t="s">
        <v>17</v>
      </c>
      <c r="C93" t="s">
        <v>18</v>
      </c>
      <c r="D93" t="s">
        <v>18</v>
      </c>
      <c r="E93" s="30" t="s">
        <v>478</v>
      </c>
      <c r="F93">
        <v>1</v>
      </c>
      <c r="G93">
        <v>35</v>
      </c>
      <c r="H93">
        <v>30</v>
      </c>
      <c r="I93" t="s">
        <v>18</v>
      </c>
      <c r="J93" t="s">
        <v>564</v>
      </c>
      <c r="K93">
        <v>4</v>
      </c>
    </row>
    <row r="94" spans="1:13" ht="18">
      <c r="A94" s="2" t="s">
        <v>565</v>
      </c>
      <c r="B94" t="s">
        <v>17</v>
      </c>
      <c r="C94" t="s">
        <v>18</v>
      </c>
      <c r="D94" t="s">
        <v>17</v>
      </c>
      <c r="E94" s="30" t="s">
        <v>478</v>
      </c>
      <c r="F94">
        <v>1</v>
      </c>
      <c r="G94">
        <v>48</v>
      </c>
      <c r="H94">
        <v>40</v>
      </c>
      <c r="I94" t="s">
        <v>18</v>
      </c>
      <c r="J94" t="s">
        <v>566</v>
      </c>
      <c r="K94">
        <v>6</v>
      </c>
    </row>
    <row r="95" spans="1:13" ht="18">
      <c r="A95" s="2" t="s">
        <v>567</v>
      </c>
      <c r="B95" t="s">
        <v>17</v>
      </c>
      <c r="C95" t="s">
        <v>17</v>
      </c>
      <c r="D95" t="s">
        <v>17</v>
      </c>
      <c r="E95" s="30" t="s">
        <v>478</v>
      </c>
      <c r="F95">
        <v>1</v>
      </c>
      <c r="G95">
        <v>42</v>
      </c>
      <c r="H95">
        <v>42</v>
      </c>
      <c r="I95" t="s">
        <v>18</v>
      </c>
      <c r="J95" t="s">
        <v>538</v>
      </c>
      <c r="K95">
        <v>6</v>
      </c>
    </row>
    <row r="96" spans="1:13" ht="18">
      <c r="A96" s="2" t="s">
        <v>568</v>
      </c>
      <c r="B96" t="s">
        <v>17</v>
      </c>
      <c r="C96" t="s">
        <v>18</v>
      </c>
      <c r="D96" t="s">
        <v>17</v>
      </c>
      <c r="E96" s="30" t="s">
        <v>478</v>
      </c>
      <c r="F96">
        <v>1</v>
      </c>
      <c r="G96">
        <v>50</v>
      </c>
      <c r="H96">
        <v>50</v>
      </c>
      <c r="I96" t="s">
        <v>18</v>
      </c>
      <c r="J96" t="s">
        <v>569</v>
      </c>
      <c r="K96">
        <v>7</v>
      </c>
    </row>
    <row r="97" spans="1:11" ht="18">
      <c r="A97" s="2" t="s">
        <v>570</v>
      </c>
      <c r="B97" t="s">
        <v>17</v>
      </c>
      <c r="C97" t="s">
        <v>18</v>
      </c>
      <c r="D97" t="s">
        <v>17</v>
      </c>
      <c r="E97" s="30" t="s">
        <v>478</v>
      </c>
      <c r="F97">
        <v>1</v>
      </c>
      <c r="G97">
        <v>41</v>
      </c>
      <c r="H97">
        <v>41</v>
      </c>
      <c r="I97" t="s">
        <v>18</v>
      </c>
      <c r="J97" t="s">
        <v>538</v>
      </c>
    </row>
    <row r="98" spans="1:11" ht="18">
      <c r="A98" s="2" t="s">
        <v>571</v>
      </c>
      <c r="B98" t="s">
        <v>17</v>
      </c>
      <c r="C98" t="s">
        <v>18</v>
      </c>
      <c r="D98" t="s">
        <v>17</v>
      </c>
      <c r="E98" s="30" t="s">
        <v>478</v>
      </c>
      <c r="F98">
        <v>1</v>
      </c>
      <c r="G98">
        <v>78</v>
      </c>
      <c r="H98">
        <v>78</v>
      </c>
      <c r="I98" t="s">
        <v>18</v>
      </c>
      <c r="J98" t="s">
        <v>557</v>
      </c>
      <c r="K98">
        <v>11</v>
      </c>
    </row>
    <row r="99" spans="1:11" ht="18">
      <c r="A99" s="2" t="s">
        <v>572</v>
      </c>
      <c r="B99" t="s">
        <v>17</v>
      </c>
      <c r="C99" t="s">
        <v>17</v>
      </c>
      <c r="D99" t="s">
        <v>17</v>
      </c>
      <c r="E99" s="30" t="s">
        <v>478</v>
      </c>
      <c r="F99">
        <v>1</v>
      </c>
      <c r="G99">
        <v>34</v>
      </c>
      <c r="H99">
        <v>34</v>
      </c>
      <c r="I99" t="s">
        <v>18</v>
      </c>
      <c r="J99" t="s">
        <v>573</v>
      </c>
    </row>
    <row r="100" spans="1:11" ht="18">
      <c r="A100" s="2" t="s">
        <v>574</v>
      </c>
      <c r="B100" t="s">
        <v>17</v>
      </c>
      <c r="C100" t="s">
        <v>18</v>
      </c>
      <c r="D100" t="s">
        <v>17</v>
      </c>
      <c r="E100" s="30" t="s">
        <v>478</v>
      </c>
      <c r="F100">
        <v>1</v>
      </c>
      <c r="G100">
        <v>65</v>
      </c>
      <c r="H100">
        <v>57</v>
      </c>
      <c r="I100" t="s">
        <v>18</v>
      </c>
      <c r="J100" t="s">
        <v>538</v>
      </c>
    </row>
  </sheetData>
  <autoFilter ref="A52:L52" xr:uid="{19B66613-EE21-4698-8ECD-F56A9D2314B7}">
    <sortState xmlns:xlrd2="http://schemas.microsoft.com/office/spreadsheetml/2017/richdata2" ref="A53:L77">
      <sortCondition ref="I52"/>
    </sortState>
  </autoFilter>
  <hyperlinks>
    <hyperlink ref="A13" r:id="rId1" xr:uid="{6C3BC89D-2878-4030-BF49-DB45896F562C}"/>
    <hyperlink ref="A15" r:id="rId2" xr:uid="{850A3B0F-441C-4A1E-8872-8F535A0B6273}"/>
    <hyperlink ref="A6" r:id="rId3" xr:uid="{0E62B29B-B89A-476D-A743-885A0EC10F48}"/>
    <hyperlink ref="A7" r:id="rId4" xr:uid="{29896C4D-62E8-477F-9746-59253FA057D3}"/>
    <hyperlink ref="A8" r:id="rId5" xr:uid="{51659808-5D3E-4F62-91F4-0E96DEE5486B}"/>
    <hyperlink ref="A17" r:id="rId6" xr:uid="{06761F12-EC7A-4B5F-9BBF-CC07891E6A9A}"/>
    <hyperlink ref="A16" r:id="rId7" xr:uid="{8F35B0BC-9823-47E1-B04D-D78D4A817A30}"/>
    <hyperlink ref="A9" r:id="rId8" xr:uid="{6E32F536-FE9F-4B6E-B502-4DC6FFE884C7}"/>
    <hyperlink ref="A14" r:id="rId9" xr:uid="{89640C2B-E1B2-48E5-ACFA-EF0C90723328}"/>
    <hyperlink ref="A10" r:id="rId10" xr:uid="{845718CA-5C74-4535-AFBD-674843B673BF}"/>
    <hyperlink ref="A39" r:id="rId11" xr:uid="{796173B2-DE5D-4B7F-B11D-79537FCE6078}"/>
    <hyperlink ref="A46" r:id="rId12" xr:uid="{D1902897-33A6-4371-8FBC-BA42549554F4}"/>
    <hyperlink ref="A27" r:id="rId13" xr:uid="{A1D84A90-B5A0-4502-95E9-5D8B93C25883}"/>
    <hyperlink ref="A5" r:id="rId14" xr:uid="{DB578D20-13D1-4529-9CD1-6E3114093868}"/>
    <hyperlink ref="A12" r:id="rId15" xr:uid="{B8BB6AC5-AF54-4717-8658-3C68DE78E72A}"/>
    <hyperlink ref="A65" r:id="rId16" xr:uid="{E71C5D07-11C1-4A66-9ACD-15E3B9D03880}"/>
    <hyperlink ref="A74" r:id="rId17" xr:uid="{9A58EC80-3EE9-461B-8ACA-3A63E5892BA6}"/>
    <hyperlink ref="A55" r:id="rId18" xr:uid="{6D7BD8BE-523A-4CD7-9B61-E2DD45A9BAB1}"/>
    <hyperlink ref="A11" r:id="rId19" xr:uid="{AFA03E4A-8719-4D9D-B1A0-451700283712}"/>
    <hyperlink ref="A37" r:id="rId20" xr:uid="{A74D9A56-EC76-4F24-8BB9-9C2B7C1527DA}"/>
    <hyperlink ref="A18" r:id="rId21" xr:uid="{D41116AA-D661-4DD4-BD36-D30594E75083}"/>
    <hyperlink ref="A40" r:id="rId22" xr:uid="{E74EFAFE-F2B7-434F-AB7B-1B2BAB59E65F}"/>
    <hyperlink ref="A45" r:id="rId23" xr:uid="{AF3ABA0E-5680-476E-9C51-5D5DA75ED944}"/>
    <hyperlink ref="A26" r:id="rId24" xr:uid="{DBF6641F-BC01-4734-8EEA-D9AEBF14D492}"/>
    <hyperlink ref="A56" r:id="rId25" xr:uid="{EA467BD3-BE36-4ACB-829C-A35CBC5DC41F}"/>
    <hyperlink ref="A66" r:id="rId26" xr:uid="{8426198F-37F6-406C-B2DE-92DA093FE88D}"/>
    <hyperlink ref="A54" r:id="rId27" xr:uid="{43C87F38-8202-4922-A6AA-D5FF0CEC857C}"/>
    <hyperlink ref="A78" r:id="rId28" xr:uid="{2FF99EB7-CD24-4EFC-BB4A-EAA36ED8D5A9}"/>
    <hyperlink ref="A57" r:id="rId29" xr:uid="{50DE4F74-5CD6-484B-BC94-55965FC094D6}"/>
    <hyperlink ref="A25" r:id="rId30" xr:uid="{635214E5-755B-43FC-BE15-0AE02DFA7F1E}"/>
    <hyperlink ref="A35" r:id="rId31" xr:uid="{25929D7F-B15F-4B2F-81E1-A904934DD9DB}"/>
    <hyperlink ref="A53" r:id="rId32" xr:uid="{C25B6FDE-FB84-4CCC-BDC9-438D7CA96F8A}"/>
    <hyperlink ref="A58" r:id="rId33" xr:uid="{2827C9AA-9C55-47BD-A4A1-9D97DC7A4A34}"/>
    <hyperlink ref="A83" r:id="rId34" xr:uid="{7EF1096D-A78D-4B57-A628-85A6615DDC88}"/>
    <hyperlink ref="A82" r:id="rId35" xr:uid="{0411F277-167A-4CBB-9072-512897AC8905}"/>
    <hyperlink ref="A38" r:id="rId36" xr:uid="{9135BE90-200E-4A25-B25F-70134519E7B3}"/>
    <hyperlink ref="A4" r:id="rId37" xr:uid="{CF936E5D-6150-4B97-B908-B734923E2381}"/>
    <hyperlink ref="A67" r:id="rId38" location="photo1" display="https://www.spiti24.gr/en/6185347 - photo1" xr:uid="{69043A5B-99C8-482F-86F1-8501CAA74FAC}"/>
    <hyperlink ref="A59" r:id="rId39" xr:uid="{8E807681-F07E-4C71-852C-9D0E199D6FC5}"/>
    <hyperlink ref="A84" r:id="rId40" location="photo1" display="https://www.spiti24.gr/en/6502706 - photo1" xr:uid="{F8D300FD-03DF-4892-8613-AF8DAFD5D6D8}"/>
    <hyperlink ref="A91" r:id="rId41" xr:uid="{7EB46FB2-5AC6-4416-A5CA-5829B336B6FB}"/>
    <hyperlink ref="A92" r:id="rId42" xr:uid="{454FA83B-7278-40C7-9C0C-27CECC3C264D}"/>
    <hyperlink ref="A93" r:id="rId43" xr:uid="{4C859D88-C661-4D8A-86CE-7D004D7C9FD6}"/>
    <hyperlink ref="A94" r:id="rId44" xr:uid="{AD14E2AE-FC82-4448-A039-C78AFBF31FF9}"/>
    <hyperlink ref="A95" r:id="rId45" xr:uid="{1F627503-DA97-4C0F-8A93-8F84A64D6DDC}"/>
    <hyperlink ref="A96" r:id="rId46" xr:uid="{4E9B0306-D5A8-4A7E-9C13-D2B2EBE5449D}"/>
    <hyperlink ref="A97" r:id="rId47" xr:uid="{F6C20BC4-6EA0-40DA-9816-1C3A0D832B45}"/>
    <hyperlink ref="A98" r:id="rId48" xr:uid="{259BA182-9B4F-4D98-B906-E75B6FFD9A86}"/>
    <hyperlink ref="A99" r:id="rId49" display="https://www.booking.com/hotel/gr/kainourio-retire-sto-kentro-tes-thessalonikes.he.html?aid=376388;label=booking-name-he-xqebtu27XxDgfwKXm2%2Aa1QS434526452833%3Apl%3Ata%3Ap1%3Ap22%2C563%2C000%3Aac%3Aap%3Aneg%3Afi%3Atikwd-354785107087%3Alp1007972%3Ali%3Adec%3Adm%3Appccp%3DUmFuZG9tSVYkc2RlIyh9YcX_GyndjDE1z6LWmEwkC5A;atlas_src=sr_iw_btn;checkin=2020-07-16;checkout=2020-07-17;dest_id=-829252;dest_type=city;dist=0;group_adults=2;group_children=0;no_rooms=1;room1=A%2CA;sb_price_type=total;type=total;ucfs=1&amp;" xr:uid="{B56ABDF5-B486-4344-BD74-A2E8C08BB0BB}"/>
    <hyperlink ref="A100" r:id="rId50" display="https://www.booking.com/hotel/gr/hermes-suites-nilie-hospitality-mgmt.he.html?aid=376388;label=booking-name-he-xqebtu27XxDgfwKXm2%2Aa1QS434526452833%3Apl%3Ata%3Ap1%3Ap22%2C563%2C000%3Aac%3Aap%3Aneg%3Afi%3Atikwd-354785107087%3Alp1007972%3Ali%3Adec%3Adm%3Appccp%3DUmFuZG9tSVYkc2RlIyh9YcX_GyndjDE1z6LWmEwkC5A;atlas_src=sr_iw_btn;checkin=2020-07-16;checkout=2020-07-17;dest_id=-829252;dest_type=city;dist=0;group_adults=2;group_children=0;highlighted_blocks=613739201_268775435_2_0_0;no_rooms=1;room1=A%2CA;sb_price_type=total;type=total;ucfs=1&amp;" xr:uid="{C54C623A-D68A-4D6C-BDE9-5EC8A9C6852E}"/>
    <hyperlink ref="A28" r:id="rId51" xr:uid="{1A74790D-B807-4D50-9324-2C8CBA9C55E1}"/>
    <hyperlink ref="A24" r:id="rId52" xr:uid="{807916FC-B193-421A-BA10-F5C798E26F5C}"/>
    <hyperlink ref="A36" r:id="rId53" xr:uid="{1C375E86-062A-4E06-915E-3870A773C0D7}"/>
    <hyperlink ref="A75" r:id="rId54" xr:uid="{AF419DD9-9157-4141-8BAB-88567164AC94}"/>
    <hyperlink ref="A85" r:id="rId55" xr:uid="{F1190907-900F-46CE-9C58-B577EA37DA5A}"/>
  </hyperlinks>
  <pageMargins left="0.7" right="0.7" top="0.75" bottom="0.75" header="0.3" footer="0.3"/>
  <pageSetup paperSize="9" orientation="portrait" horizontalDpi="0" verticalDpi="0" r:id="rId5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E751-83B6-449D-9902-1C1AC5CD5C49}">
  <dimension ref="B2:Q128"/>
  <sheetViews>
    <sheetView rightToLeft="1" workbookViewId="0">
      <selection activeCell="N4" sqref="N4"/>
    </sheetView>
  </sheetViews>
  <sheetFormatPr defaultRowHeight="14.25"/>
  <cols>
    <col min="2" max="2" width="49" customWidth="1"/>
    <col min="6" max="6" width="13" customWidth="1"/>
    <col min="7" max="8" width="15.25" customWidth="1"/>
    <col min="9" max="9" width="10.375" customWidth="1"/>
    <col min="10" max="10" width="13.375" customWidth="1"/>
    <col min="11" max="11" width="32.625" customWidth="1"/>
    <col min="12" max="12" width="17.375" customWidth="1"/>
    <col min="13" max="13" width="13.375" bestFit="1" customWidth="1"/>
    <col min="14" max="14" width="11.375" bestFit="1" customWidth="1"/>
  </cols>
  <sheetData>
    <row r="2" spans="2:17" ht="18">
      <c r="G2" s="43" t="s">
        <v>0</v>
      </c>
    </row>
    <row r="3" spans="2:17" ht="18">
      <c r="G3" s="43" t="s">
        <v>575</v>
      </c>
      <c r="I3" s="82">
        <f>AVERAGE(I5:I14)</f>
        <v>1810.1</v>
      </c>
      <c r="J3" s="82">
        <f>AVERAGE(J5:J14)</f>
        <v>61500</v>
      </c>
    </row>
    <row r="4" spans="2:17" s="3" customFormat="1" ht="36"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224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13</v>
      </c>
      <c r="N4" s="5" t="s">
        <v>367</v>
      </c>
    </row>
    <row r="5" spans="2:17" ht="18">
      <c r="B5" s="17" t="s">
        <v>576</v>
      </c>
      <c r="C5" s="18" t="s">
        <v>17</v>
      </c>
      <c r="D5" s="18" t="s">
        <v>17</v>
      </c>
      <c r="E5" s="18" t="s">
        <v>18</v>
      </c>
      <c r="F5" s="18" t="s">
        <v>17</v>
      </c>
      <c r="G5" s="18">
        <v>4</v>
      </c>
      <c r="H5" s="16" t="s">
        <v>577</v>
      </c>
      <c r="I5" s="19">
        <v>1833</v>
      </c>
      <c r="J5" s="19">
        <v>55000</v>
      </c>
      <c r="K5" s="18">
        <v>30</v>
      </c>
      <c r="L5" s="18" t="s">
        <v>578</v>
      </c>
      <c r="M5" s="24">
        <v>44013</v>
      </c>
    </row>
    <row r="6" spans="2:17" ht="18">
      <c r="B6" s="44" t="s">
        <v>579</v>
      </c>
      <c r="C6" s="18" t="s">
        <v>17</v>
      </c>
      <c r="D6" s="18" t="s">
        <v>18</v>
      </c>
      <c r="E6" s="18" t="s">
        <v>17</v>
      </c>
      <c r="F6" s="18" t="s">
        <v>17</v>
      </c>
      <c r="G6" s="18">
        <v>3</v>
      </c>
      <c r="H6" s="16" t="s">
        <v>577</v>
      </c>
      <c r="I6" s="47">
        <v>1967</v>
      </c>
      <c r="J6" s="47">
        <v>59000</v>
      </c>
      <c r="K6" s="18">
        <v>30</v>
      </c>
      <c r="L6" s="46" t="s">
        <v>580</v>
      </c>
      <c r="M6" s="49">
        <v>44014</v>
      </c>
      <c r="N6">
        <v>53000</v>
      </c>
    </row>
    <row r="7" spans="2:17" ht="18">
      <c r="B7" s="44" t="s">
        <v>581</v>
      </c>
      <c r="C7" s="46" t="s">
        <v>17</v>
      </c>
      <c r="D7" s="18" t="s">
        <v>17</v>
      </c>
      <c r="E7" s="18" t="s">
        <v>17</v>
      </c>
      <c r="F7" s="18" t="s">
        <v>17</v>
      </c>
      <c r="G7" s="78">
        <v>4</v>
      </c>
      <c r="H7" s="16" t="s">
        <v>577</v>
      </c>
      <c r="I7" s="47">
        <v>1833</v>
      </c>
      <c r="J7" s="47">
        <v>55000</v>
      </c>
      <c r="K7" s="18">
        <v>30</v>
      </c>
      <c r="L7" s="46" t="s">
        <v>582</v>
      </c>
      <c r="M7" s="49">
        <v>43950</v>
      </c>
    </row>
    <row r="8" spans="2:17" ht="18">
      <c r="B8" s="44" t="s">
        <v>583</v>
      </c>
      <c r="C8" s="46" t="s">
        <v>17</v>
      </c>
      <c r="D8" s="18" t="s">
        <v>17</v>
      </c>
      <c r="E8" s="18" t="s">
        <v>18</v>
      </c>
      <c r="F8" s="18" t="s">
        <v>18</v>
      </c>
      <c r="G8" s="78">
        <v>5</v>
      </c>
      <c r="H8" s="16" t="s">
        <v>577</v>
      </c>
      <c r="I8" s="47">
        <v>2167</v>
      </c>
      <c r="J8" s="47">
        <v>65000</v>
      </c>
      <c r="K8" s="18">
        <v>30</v>
      </c>
      <c r="L8" s="46" t="s">
        <v>584</v>
      </c>
      <c r="M8" s="49">
        <v>44014</v>
      </c>
    </row>
    <row r="9" spans="2:17" ht="18">
      <c r="B9" s="2" t="s">
        <v>585</v>
      </c>
      <c r="C9" s="46" t="s">
        <v>17</v>
      </c>
      <c r="D9" s="18" t="s">
        <v>17</v>
      </c>
      <c r="E9" s="18" t="s">
        <v>17</v>
      </c>
      <c r="F9" s="18" t="s">
        <v>17</v>
      </c>
      <c r="G9" s="78">
        <v>2</v>
      </c>
      <c r="H9" s="16" t="s">
        <v>577</v>
      </c>
      <c r="I9" s="25">
        <v>1879</v>
      </c>
      <c r="J9" s="25">
        <v>62000</v>
      </c>
      <c r="K9" s="18">
        <v>33</v>
      </c>
      <c r="L9" t="s">
        <v>586</v>
      </c>
      <c r="M9" s="49">
        <v>43987</v>
      </c>
      <c r="Q9" s="1"/>
    </row>
    <row r="10" spans="2:17" ht="18">
      <c r="B10" s="2" t="s">
        <v>587</v>
      </c>
      <c r="C10" s="18" t="s">
        <v>17</v>
      </c>
      <c r="D10" s="18" t="s">
        <v>18</v>
      </c>
      <c r="E10" s="18" t="s">
        <v>17</v>
      </c>
      <c r="F10" s="18" t="s">
        <v>17</v>
      </c>
      <c r="G10" s="18">
        <v>5</v>
      </c>
      <c r="H10" s="16" t="s">
        <v>577</v>
      </c>
      <c r="I10" s="25">
        <v>1686</v>
      </c>
      <c r="J10" s="25">
        <v>59000</v>
      </c>
      <c r="K10" s="18">
        <v>35</v>
      </c>
      <c r="L10" t="s">
        <v>588</v>
      </c>
      <c r="M10" s="49">
        <v>44013</v>
      </c>
      <c r="N10" s="25"/>
      <c r="P10" s="25"/>
    </row>
    <row r="11" spans="2:17" ht="18">
      <c r="B11" s="2" t="s">
        <v>589</v>
      </c>
      <c r="C11" s="46" t="s">
        <v>17</v>
      </c>
      <c r="D11" s="18" t="s">
        <v>17</v>
      </c>
      <c r="E11" s="18" t="s">
        <v>18</v>
      </c>
      <c r="F11" s="18" t="s">
        <v>18</v>
      </c>
      <c r="G11" s="78">
        <v>1</v>
      </c>
      <c r="H11" s="16" t="s">
        <v>577</v>
      </c>
      <c r="I11" s="25">
        <v>1865</v>
      </c>
      <c r="J11" s="25">
        <v>69000</v>
      </c>
      <c r="K11" s="18">
        <v>37</v>
      </c>
      <c r="L11" s="46" t="s">
        <v>590</v>
      </c>
      <c r="M11" s="49">
        <v>44014</v>
      </c>
      <c r="Q11" s="1"/>
    </row>
    <row r="12" spans="2:17" ht="18">
      <c r="B12" s="2" t="s">
        <v>591</v>
      </c>
      <c r="C12" t="s">
        <v>17</v>
      </c>
      <c r="D12" s="3" t="s">
        <v>17</v>
      </c>
      <c r="E12" s="3" t="s">
        <v>17</v>
      </c>
      <c r="F12" s="3" t="s">
        <v>17</v>
      </c>
      <c r="G12" s="12">
        <v>3</v>
      </c>
      <c r="H12" s="16" t="s">
        <v>577</v>
      </c>
      <c r="I12" s="25">
        <v>1921</v>
      </c>
      <c r="J12" s="25">
        <v>73000</v>
      </c>
      <c r="K12" s="3">
        <v>38</v>
      </c>
      <c r="L12" t="s">
        <v>592</v>
      </c>
      <c r="M12" s="27">
        <v>44051</v>
      </c>
      <c r="Q12" s="1"/>
    </row>
    <row r="13" spans="2:17" ht="18">
      <c r="B13" s="2" t="s">
        <v>593</v>
      </c>
      <c r="C13" s="3" t="s">
        <v>18</v>
      </c>
      <c r="D13" s="3" t="s">
        <v>18</v>
      </c>
      <c r="E13" s="3" t="s">
        <v>17</v>
      </c>
      <c r="F13" s="3" t="s">
        <v>17</v>
      </c>
      <c r="G13" s="3">
        <v>5</v>
      </c>
      <c r="H13" s="16" t="s">
        <v>577</v>
      </c>
      <c r="I13" s="25">
        <v>1475</v>
      </c>
      <c r="J13" s="25">
        <v>59000</v>
      </c>
      <c r="K13" s="3">
        <v>40</v>
      </c>
      <c r="L13" t="s">
        <v>594</v>
      </c>
      <c r="M13" s="27">
        <v>44014</v>
      </c>
    </row>
    <row r="14" spans="2:17" ht="18">
      <c r="B14" s="2" t="s">
        <v>595</v>
      </c>
      <c r="D14" s="3" t="s">
        <v>18</v>
      </c>
      <c r="E14" s="3" t="s">
        <v>17</v>
      </c>
      <c r="F14" s="3" t="s">
        <v>17</v>
      </c>
      <c r="G14" s="12">
        <v>5</v>
      </c>
      <c r="H14" s="16" t="s">
        <v>577</v>
      </c>
      <c r="I14" s="25">
        <v>1475</v>
      </c>
      <c r="J14" s="25">
        <v>59000</v>
      </c>
      <c r="K14" s="3">
        <v>40</v>
      </c>
      <c r="L14" t="s">
        <v>596</v>
      </c>
      <c r="M14" s="27">
        <v>44011</v>
      </c>
      <c r="N14" s="11">
        <v>57000</v>
      </c>
    </row>
    <row r="15" spans="2:17" ht="18">
      <c r="B15" s="2"/>
      <c r="D15" s="3"/>
      <c r="E15" s="3"/>
      <c r="F15" s="3"/>
      <c r="G15" s="12"/>
      <c r="H15" s="16"/>
      <c r="I15" s="25"/>
      <c r="J15" s="25"/>
      <c r="K15" s="3"/>
      <c r="M15" s="27"/>
      <c r="N15" s="11"/>
    </row>
    <row r="16" spans="2:17" ht="18">
      <c r="B16" s="2"/>
      <c r="D16" s="3"/>
      <c r="E16" s="3"/>
      <c r="F16" s="3"/>
      <c r="G16" s="12"/>
      <c r="H16" s="16"/>
      <c r="I16" s="25"/>
      <c r="J16" s="25"/>
      <c r="K16" s="3"/>
      <c r="M16" s="27"/>
      <c r="N16" s="11"/>
    </row>
    <row r="17" spans="2:16" ht="20.25">
      <c r="B17" s="2"/>
      <c r="C17" s="54"/>
      <c r="D17" s="53"/>
      <c r="E17" s="53"/>
      <c r="F17" s="53"/>
      <c r="G17" s="51" t="s">
        <v>63</v>
      </c>
      <c r="H17" s="52"/>
      <c r="I17" s="82">
        <f>AVERAGE(I19:I32)</f>
        <v>1566.4285714285713</v>
      </c>
      <c r="J17" s="82">
        <f>AVERAGE(J19:J32)</f>
        <v>73714.28571428571</v>
      </c>
      <c r="K17" s="53"/>
      <c r="L17" s="54"/>
      <c r="M17" s="55"/>
    </row>
    <row r="18" spans="2:16" s="3" customFormat="1" ht="36">
      <c r="B18" s="5" t="s">
        <v>2</v>
      </c>
      <c r="C18" s="5" t="s">
        <v>3</v>
      </c>
      <c r="D18" s="5" t="s">
        <v>4</v>
      </c>
      <c r="E18" s="5" t="s">
        <v>5</v>
      </c>
      <c r="F18" s="5" t="s">
        <v>6</v>
      </c>
      <c r="G18" s="5" t="s">
        <v>7</v>
      </c>
      <c r="H18" s="5" t="s">
        <v>224</v>
      </c>
      <c r="I18" s="5" t="s">
        <v>8</v>
      </c>
      <c r="J18" s="5" t="s">
        <v>9</v>
      </c>
      <c r="K18" s="5" t="s">
        <v>10</v>
      </c>
      <c r="L18" s="5" t="s">
        <v>11</v>
      </c>
      <c r="M18" s="5" t="s">
        <v>13</v>
      </c>
      <c r="N18" s="5" t="s">
        <v>367</v>
      </c>
    </row>
    <row r="19" spans="2:16" ht="18">
      <c r="B19" s="2" t="s">
        <v>597</v>
      </c>
      <c r="C19" s="3" t="s">
        <v>17</v>
      </c>
      <c r="D19" s="3" t="s">
        <v>18</v>
      </c>
      <c r="E19" s="3" t="s">
        <v>17</v>
      </c>
      <c r="F19" s="3" t="s">
        <v>17</v>
      </c>
      <c r="G19" s="3">
        <v>3</v>
      </c>
      <c r="H19" s="16" t="s">
        <v>577</v>
      </c>
      <c r="I19" s="25">
        <v>2279</v>
      </c>
      <c r="J19" s="25">
        <v>98000</v>
      </c>
      <c r="K19" s="3">
        <v>43</v>
      </c>
      <c r="L19" t="s">
        <v>586</v>
      </c>
      <c r="M19" s="27">
        <v>44014</v>
      </c>
    </row>
    <row r="20" spans="2:16" ht="18">
      <c r="B20" s="2" t="s">
        <v>598</v>
      </c>
      <c r="C20" t="s">
        <v>17</v>
      </c>
      <c r="D20" s="3" t="s">
        <v>18</v>
      </c>
      <c r="E20" s="3" t="s">
        <v>17</v>
      </c>
      <c r="F20" s="3" t="s">
        <v>17</v>
      </c>
      <c r="G20" s="12">
        <v>3</v>
      </c>
      <c r="H20" s="16" t="s">
        <v>577</v>
      </c>
      <c r="I20" s="25">
        <v>2047</v>
      </c>
      <c r="J20" s="25">
        <v>88000</v>
      </c>
      <c r="K20" s="3">
        <v>43</v>
      </c>
      <c r="L20" t="s">
        <v>599</v>
      </c>
      <c r="M20" s="27">
        <v>44014</v>
      </c>
    </row>
    <row r="21" spans="2:16" ht="18">
      <c r="B21" s="45" t="s">
        <v>600</v>
      </c>
      <c r="C21" s="3" t="s">
        <v>17</v>
      </c>
      <c r="D21" s="3" t="s">
        <v>18</v>
      </c>
      <c r="E21" s="3" t="s">
        <v>17</v>
      </c>
      <c r="F21" s="3" t="s">
        <v>17</v>
      </c>
      <c r="G21" s="3">
        <v>5</v>
      </c>
      <c r="H21" s="70" t="s">
        <v>577</v>
      </c>
      <c r="I21" s="48">
        <v>1341</v>
      </c>
      <c r="J21" s="48">
        <v>59000</v>
      </c>
      <c r="K21" s="3">
        <v>44</v>
      </c>
      <c r="L21" s="3" t="s">
        <v>601</v>
      </c>
      <c r="M21" s="22">
        <v>44014</v>
      </c>
    </row>
    <row r="22" spans="2:16" ht="18">
      <c r="B22" s="2" t="s">
        <v>600</v>
      </c>
      <c r="C22" s="3" t="s">
        <v>17</v>
      </c>
      <c r="D22" s="3" t="s">
        <v>18</v>
      </c>
      <c r="E22" s="3" t="s">
        <v>17</v>
      </c>
      <c r="F22" s="3" t="s">
        <v>17</v>
      </c>
      <c r="G22" s="3">
        <v>5</v>
      </c>
      <c r="H22" s="16" t="s">
        <v>577</v>
      </c>
      <c r="I22" s="25">
        <v>1341</v>
      </c>
      <c r="J22" s="25">
        <v>59000</v>
      </c>
      <c r="K22" s="3">
        <v>44</v>
      </c>
      <c r="L22" t="s">
        <v>602</v>
      </c>
      <c r="M22" s="27">
        <v>44014</v>
      </c>
      <c r="N22">
        <v>53000</v>
      </c>
    </row>
    <row r="23" spans="2:16" ht="18">
      <c r="B23" s="2" t="s">
        <v>603</v>
      </c>
      <c r="C23" s="3" t="s">
        <v>18</v>
      </c>
      <c r="D23" s="3" t="s">
        <v>18</v>
      </c>
      <c r="E23" s="3" t="s">
        <v>17</v>
      </c>
      <c r="F23" s="3" t="s">
        <v>18</v>
      </c>
      <c r="G23" s="3">
        <v>2</v>
      </c>
      <c r="H23" s="16"/>
      <c r="I23" s="25">
        <v>889</v>
      </c>
      <c r="J23" s="25">
        <v>40000</v>
      </c>
      <c r="K23" s="3">
        <v>45</v>
      </c>
      <c r="L23" t="s">
        <v>604</v>
      </c>
      <c r="M23" s="27">
        <v>44053</v>
      </c>
    </row>
    <row r="24" spans="2:16" ht="18">
      <c r="B24" s="2" t="s">
        <v>605</v>
      </c>
      <c r="C24" s="3" t="s">
        <v>17</v>
      </c>
      <c r="D24" s="3" t="s">
        <v>17</v>
      </c>
      <c r="E24" s="3" t="s">
        <v>17</v>
      </c>
      <c r="F24" s="3" t="s">
        <v>17</v>
      </c>
      <c r="G24" s="12">
        <v>4</v>
      </c>
      <c r="H24" s="16" t="s">
        <v>577</v>
      </c>
      <c r="I24" s="25">
        <v>1733</v>
      </c>
      <c r="J24" s="25">
        <v>78000</v>
      </c>
      <c r="K24" s="3">
        <v>45</v>
      </c>
      <c r="L24" t="s">
        <v>606</v>
      </c>
      <c r="M24" s="27">
        <v>44013</v>
      </c>
    </row>
    <row r="25" spans="2:16" ht="18">
      <c r="B25" s="2" t="s">
        <v>607</v>
      </c>
      <c r="C25" s="3" t="s">
        <v>17</v>
      </c>
      <c r="D25" s="3" t="s">
        <v>17</v>
      </c>
      <c r="E25" s="3" t="s">
        <v>17</v>
      </c>
      <c r="F25" s="3" t="s">
        <v>17</v>
      </c>
      <c r="G25" s="12">
        <v>4</v>
      </c>
      <c r="H25" s="16" t="s">
        <v>577</v>
      </c>
      <c r="I25" s="28">
        <v>1595</v>
      </c>
      <c r="J25" s="25">
        <v>75000</v>
      </c>
      <c r="K25" s="3">
        <v>47</v>
      </c>
      <c r="L25" t="s">
        <v>608</v>
      </c>
      <c r="M25" s="27">
        <v>44014</v>
      </c>
    </row>
    <row r="26" spans="2:16" ht="18">
      <c r="B26" s="2" t="s">
        <v>609</v>
      </c>
      <c r="C26" s="3" t="s">
        <v>17</v>
      </c>
      <c r="D26" s="3" t="s">
        <v>17</v>
      </c>
      <c r="E26" s="3" t="s">
        <v>17</v>
      </c>
      <c r="F26" s="3" t="s">
        <v>17</v>
      </c>
      <c r="G26" s="3">
        <v>3</v>
      </c>
      <c r="H26" s="16" t="s">
        <v>577</v>
      </c>
      <c r="I26" s="25">
        <v>1813</v>
      </c>
      <c r="J26" s="25">
        <v>87000</v>
      </c>
      <c r="K26" s="3">
        <v>48</v>
      </c>
      <c r="L26" t="s">
        <v>610</v>
      </c>
      <c r="M26" s="27">
        <v>44014</v>
      </c>
      <c r="N26" s="2"/>
    </row>
    <row r="27" spans="2:16" ht="18">
      <c r="B27" s="45" t="s">
        <v>611</v>
      </c>
      <c r="C27" s="3" t="s">
        <v>18</v>
      </c>
      <c r="D27" s="3" t="s">
        <v>18</v>
      </c>
      <c r="E27" s="3" t="s">
        <v>18</v>
      </c>
      <c r="F27" s="3" t="s">
        <v>17</v>
      </c>
      <c r="G27" s="3">
        <v>7</v>
      </c>
      <c r="H27" s="16" t="s">
        <v>577</v>
      </c>
      <c r="I27" s="48">
        <v>1380</v>
      </c>
      <c r="J27" s="48">
        <v>69000</v>
      </c>
      <c r="K27" s="3">
        <v>50</v>
      </c>
      <c r="L27" s="3" t="s">
        <v>612</v>
      </c>
      <c r="M27" s="22">
        <v>44007</v>
      </c>
    </row>
    <row r="28" spans="2:16" ht="18">
      <c r="B28" s="2" t="s">
        <v>613</v>
      </c>
      <c r="C28" s="3" t="s">
        <v>18</v>
      </c>
      <c r="D28" s="3" t="s">
        <v>17</v>
      </c>
      <c r="E28" s="3" t="s">
        <v>17</v>
      </c>
      <c r="F28" s="3" t="s">
        <v>17</v>
      </c>
      <c r="G28" s="3">
        <v>7</v>
      </c>
      <c r="H28" s="16" t="s">
        <v>577</v>
      </c>
      <c r="I28" s="25">
        <v>1700</v>
      </c>
      <c r="J28" s="25">
        <v>85000</v>
      </c>
      <c r="K28" s="3">
        <v>50</v>
      </c>
      <c r="L28" t="s">
        <v>614</v>
      </c>
      <c r="M28" s="27">
        <v>44013</v>
      </c>
    </row>
    <row r="29" spans="2:16" ht="18">
      <c r="B29" s="2" t="s">
        <v>615</v>
      </c>
      <c r="C29" s="3" t="s">
        <v>18</v>
      </c>
      <c r="D29" s="3" t="s">
        <v>616</v>
      </c>
      <c r="E29" s="3" t="s">
        <v>17</v>
      </c>
      <c r="F29" s="3" t="s">
        <v>17</v>
      </c>
      <c r="G29" s="12">
        <v>7</v>
      </c>
      <c r="H29" s="16" t="s">
        <v>577</v>
      </c>
      <c r="I29" s="25">
        <v>1380</v>
      </c>
      <c r="J29" s="25">
        <v>69000</v>
      </c>
      <c r="K29" s="3">
        <v>50</v>
      </c>
      <c r="L29" t="s">
        <v>617</v>
      </c>
      <c r="M29" s="27">
        <v>43840</v>
      </c>
    </row>
    <row r="30" spans="2:16" ht="18">
      <c r="B30" s="2" t="s">
        <v>618</v>
      </c>
      <c r="C30" s="3" t="s">
        <v>18</v>
      </c>
      <c r="D30" s="3" t="s">
        <v>18</v>
      </c>
      <c r="E30" s="3" t="s">
        <v>17</v>
      </c>
      <c r="F30" s="3" t="s">
        <v>17</v>
      </c>
      <c r="G30" s="12">
        <v>4</v>
      </c>
      <c r="H30" s="16" t="s">
        <v>577</v>
      </c>
      <c r="I30" s="25">
        <v>1020</v>
      </c>
      <c r="J30" s="25">
        <v>51000</v>
      </c>
      <c r="K30" s="3">
        <v>50</v>
      </c>
      <c r="L30" t="s">
        <v>619</v>
      </c>
      <c r="M30" s="27">
        <v>44052</v>
      </c>
    </row>
    <row r="31" spans="2:16" ht="18">
      <c r="B31" s="2" t="s">
        <v>620</v>
      </c>
      <c r="D31" s="3" t="s">
        <v>18</v>
      </c>
      <c r="E31" s="3" t="s">
        <v>17</v>
      </c>
      <c r="F31" s="3" t="s">
        <v>17</v>
      </c>
      <c r="G31" s="12">
        <v>5</v>
      </c>
      <c r="H31" s="16" t="s">
        <v>577</v>
      </c>
      <c r="I31" s="25">
        <v>1700</v>
      </c>
      <c r="J31" s="25">
        <v>85000</v>
      </c>
      <c r="K31" s="3">
        <v>50</v>
      </c>
      <c r="L31" t="s">
        <v>621</v>
      </c>
      <c r="M31" s="27">
        <v>43929</v>
      </c>
    </row>
    <row r="32" spans="2:16" ht="18">
      <c r="B32" s="2" t="s">
        <v>622</v>
      </c>
      <c r="C32" t="s">
        <v>17</v>
      </c>
      <c r="D32" s="3" t="s">
        <v>17</v>
      </c>
      <c r="E32" s="3" t="s">
        <v>17</v>
      </c>
      <c r="F32" s="3" t="s">
        <v>17</v>
      </c>
      <c r="G32" s="12">
        <v>3</v>
      </c>
      <c r="H32" s="16" t="s">
        <v>577</v>
      </c>
      <c r="I32" s="25">
        <v>1712</v>
      </c>
      <c r="J32" s="25">
        <v>89000</v>
      </c>
      <c r="K32" s="3">
        <v>52</v>
      </c>
      <c r="L32" t="s">
        <v>621</v>
      </c>
      <c r="M32" s="27">
        <v>44010</v>
      </c>
      <c r="P32" s="29"/>
    </row>
    <row r="33" spans="2:16" ht="18">
      <c r="B33" s="2"/>
      <c r="D33" s="3"/>
      <c r="E33" s="3"/>
      <c r="F33" s="3"/>
      <c r="G33" s="12"/>
      <c r="H33" s="70"/>
      <c r="I33" s="25"/>
      <c r="J33" s="25"/>
      <c r="K33" s="3"/>
      <c r="M33" s="27"/>
      <c r="P33" s="29"/>
    </row>
    <row r="34" spans="2:16" ht="20.25">
      <c r="B34" s="2"/>
      <c r="D34" s="3"/>
      <c r="E34" s="3"/>
      <c r="F34" s="3"/>
      <c r="G34" s="51" t="s">
        <v>106</v>
      </c>
      <c r="H34" s="52"/>
      <c r="I34" s="82">
        <f>AVERAGE(I36:I38)</f>
        <v>1246.3333333333333</v>
      </c>
      <c r="J34" s="82">
        <f>AVERAGE(J36:J40)</f>
        <v>87250</v>
      </c>
      <c r="K34" s="3"/>
      <c r="M34" s="27"/>
      <c r="P34" s="29"/>
    </row>
    <row r="35" spans="2:16" s="3" customFormat="1" ht="36"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7</v>
      </c>
      <c r="H35" s="5" t="s">
        <v>224</v>
      </c>
      <c r="I35" s="5" t="s">
        <v>8</v>
      </c>
      <c r="J35" s="5" t="s">
        <v>9</v>
      </c>
      <c r="K35" s="5" t="s">
        <v>10</v>
      </c>
      <c r="L35" s="5" t="s">
        <v>11</v>
      </c>
      <c r="M35" s="5" t="s">
        <v>13</v>
      </c>
      <c r="N35" s="5" t="s">
        <v>367</v>
      </c>
    </row>
    <row r="36" spans="2:16" ht="18">
      <c r="B36" s="2" t="s">
        <v>623</v>
      </c>
      <c r="C36" s="3" t="s">
        <v>17</v>
      </c>
      <c r="D36" s="3" t="s">
        <v>17</v>
      </c>
      <c r="E36" s="3" t="s">
        <v>17</v>
      </c>
      <c r="F36" s="3" t="s">
        <v>17</v>
      </c>
      <c r="G36" s="3">
        <v>3</v>
      </c>
      <c r="H36" s="16" t="s">
        <v>577</v>
      </c>
      <c r="I36" s="25">
        <v>1508</v>
      </c>
      <c r="J36" s="25">
        <v>93000</v>
      </c>
      <c r="K36" s="3">
        <v>59</v>
      </c>
      <c r="L36" t="s">
        <v>624</v>
      </c>
      <c r="M36" s="22">
        <v>44046</v>
      </c>
      <c r="N36" s="11">
        <v>89000</v>
      </c>
    </row>
    <row r="37" spans="2:16" ht="18">
      <c r="B37" s="2" t="s">
        <v>625</v>
      </c>
      <c r="C37" s="3" t="s">
        <v>18</v>
      </c>
      <c r="D37" s="3" t="s">
        <v>18</v>
      </c>
      <c r="E37" s="3" t="s">
        <v>17</v>
      </c>
      <c r="F37" s="3" t="s">
        <v>18</v>
      </c>
      <c r="G37" s="3">
        <v>1</v>
      </c>
      <c r="H37" s="16" t="s">
        <v>577</v>
      </c>
      <c r="I37" s="25">
        <v>1154</v>
      </c>
      <c r="J37" s="25">
        <v>75000</v>
      </c>
      <c r="K37" s="3">
        <v>65</v>
      </c>
      <c r="L37" t="s">
        <v>626</v>
      </c>
      <c r="M37" s="22">
        <v>44053</v>
      </c>
      <c r="N37" s="11"/>
    </row>
    <row r="38" spans="2:16" ht="18">
      <c r="B38" s="2" t="s">
        <v>627</v>
      </c>
      <c r="C38" s="3" t="s">
        <v>18</v>
      </c>
      <c r="D38" s="3" t="s">
        <v>18</v>
      </c>
      <c r="E38" s="3" t="s">
        <v>17</v>
      </c>
      <c r="F38" s="3" t="s">
        <v>17</v>
      </c>
      <c r="G38" s="3">
        <v>6</v>
      </c>
      <c r="H38" s="16" t="s">
        <v>577</v>
      </c>
      <c r="I38" s="25">
        <v>1077</v>
      </c>
      <c r="J38" s="25">
        <v>70000</v>
      </c>
      <c r="K38" s="3">
        <v>65</v>
      </c>
      <c r="L38" t="s">
        <v>628</v>
      </c>
      <c r="M38" s="27">
        <v>44014</v>
      </c>
    </row>
    <row r="39" spans="2:16" ht="18">
      <c r="B39" s="2"/>
      <c r="C39" s="3"/>
      <c r="D39" s="3"/>
      <c r="E39" s="3"/>
      <c r="F39" s="3"/>
      <c r="G39" s="3"/>
      <c r="H39" s="16"/>
      <c r="I39" s="25"/>
      <c r="J39" s="25"/>
      <c r="K39" s="3"/>
      <c r="M39" s="27"/>
    </row>
    <row r="40" spans="2:16" ht="20.25">
      <c r="B40" s="2"/>
      <c r="C40" s="3"/>
      <c r="D40" s="3"/>
      <c r="E40" s="3"/>
      <c r="F40" s="3"/>
      <c r="G40" s="51" t="s">
        <v>426</v>
      </c>
      <c r="H40" s="52"/>
      <c r="I40" s="82">
        <f>AVERAGE(I42:I47)</f>
        <v>1315</v>
      </c>
      <c r="J40" s="82">
        <f>AVERAGE(J42:J47)</f>
        <v>111000</v>
      </c>
      <c r="K40" s="3"/>
      <c r="M40" s="27"/>
    </row>
    <row r="41" spans="2:16" s="3" customFormat="1" ht="36">
      <c r="B41" s="5" t="s">
        <v>2</v>
      </c>
      <c r="C41" s="5" t="s">
        <v>3</v>
      </c>
      <c r="D41" s="5" t="s">
        <v>4</v>
      </c>
      <c r="E41" s="5" t="s">
        <v>5</v>
      </c>
      <c r="F41" s="5" t="s">
        <v>6</v>
      </c>
      <c r="G41" s="5" t="s">
        <v>7</v>
      </c>
      <c r="H41" s="5" t="s">
        <v>224</v>
      </c>
      <c r="I41" s="5" t="s">
        <v>8</v>
      </c>
      <c r="J41" s="5" t="s">
        <v>9</v>
      </c>
      <c r="K41" s="5" t="s">
        <v>10</v>
      </c>
      <c r="L41" s="5" t="s">
        <v>11</v>
      </c>
      <c r="M41" s="5" t="s">
        <v>13</v>
      </c>
    </row>
    <row r="42" spans="2:16" s="77" customFormat="1" ht="42.75">
      <c r="B42" s="2" t="s">
        <v>629</v>
      </c>
      <c r="C42" s="71" t="s">
        <v>18</v>
      </c>
      <c r="D42" s="71" t="s">
        <v>18</v>
      </c>
      <c r="E42" s="71" t="s">
        <v>17</v>
      </c>
      <c r="F42" s="71" t="s">
        <v>18</v>
      </c>
      <c r="G42" s="71">
        <v>2</v>
      </c>
      <c r="H42" s="16" t="s">
        <v>577</v>
      </c>
      <c r="I42" s="73">
        <v>1203</v>
      </c>
      <c r="J42" s="73">
        <v>89000</v>
      </c>
      <c r="K42" s="71">
        <v>74</v>
      </c>
      <c r="L42" s="71" t="s">
        <v>630</v>
      </c>
      <c r="M42" s="76">
        <v>44052</v>
      </c>
    </row>
    <row r="43" spans="2:16" ht="18">
      <c r="B43" s="2" t="s">
        <v>631</v>
      </c>
      <c r="C43" s="3" t="s">
        <v>17</v>
      </c>
      <c r="D43" s="3" t="s">
        <v>17</v>
      </c>
      <c r="E43" s="3" t="s">
        <v>17</v>
      </c>
      <c r="F43" s="3" t="s">
        <v>17</v>
      </c>
      <c r="G43" s="3">
        <v>5</v>
      </c>
      <c r="H43" s="16" t="s">
        <v>577</v>
      </c>
      <c r="I43" s="25">
        <v>1667</v>
      </c>
      <c r="J43" s="25">
        <v>125000</v>
      </c>
      <c r="K43" s="3">
        <v>75</v>
      </c>
      <c r="L43" t="s">
        <v>632</v>
      </c>
      <c r="M43" s="27">
        <v>44014</v>
      </c>
    </row>
    <row r="44" spans="2:16" ht="18">
      <c r="B44" s="2" t="s">
        <v>633</v>
      </c>
      <c r="C44" s="3" t="s">
        <v>18</v>
      </c>
      <c r="D44" s="3" t="s">
        <v>17</v>
      </c>
      <c r="E44" s="3" t="s">
        <v>17</v>
      </c>
      <c r="F44" s="3" t="s">
        <v>17</v>
      </c>
      <c r="G44" s="3">
        <v>1</v>
      </c>
      <c r="H44" s="16" t="s">
        <v>577</v>
      </c>
      <c r="I44" s="25">
        <v>1418</v>
      </c>
      <c r="J44" s="25">
        <v>112000</v>
      </c>
      <c r="K44" s="3">
        <v>79</v>
      </c>
      <c r="L44" s="26" t="s">
        <v>634</v>
      </c>
      <c r="M44" s="50">
        <v>44014</v>
      </c>
    </row>
    <row r="45" spans="2:16" ht="18">
      <c r="B45" s="2" t="s">
        <v>635</v>
      </c>
      <c r="C45" s="3" t="s">
        <v>18</v>
      </c>
      <c r="D45" s="3" t="s">
        <v>18</v>
      </c>
      <c r="E45" s="3" t="s">
        <v>17</v>
      </c>
      <c r="F45" s="3" t="s">
        <v>17</v>
      </c>
      <c r="G45" s="3">
        <v>8</v>
      </c>
      <c r="H45" s="16" t="s">
        <v>577</v>
      </c>
      <c r="I45" s="25">
        <v>938</v>
      </c>
      <c r="J45" s="25">
        <v>75000</v>
      </c>
      <c r="K45" s="3">
        <v>80</v>
      </c>
      <c r="L45" t="s">
        <v>636</v>
      </c>
      <c r="M45" s="27">
        <v>43332</v>
      </c>
    </row>
    <row r="46" spans="2:16" ht="18">
      <c r="B46" s="2" t="s">
        <v>637</v>
      </c>
      <c r="C46" t="s">
        <v>17</v>
      </c>
      <c r="D46" s="3" t="s">
        <v>17</v>
      </c>
      <c r="E46" s="3" t="s">
        <v>17</v>
      </c>
      <c r="F46" s="3" t="s">
        <v>17</v>
      </c>
      <c r="G46" s="12">
        <v>4</v>
      </c>
      <c r="H46" s="16" t="s">
        <v>577</v>
      </c>
      <c r="I46" s="25">
        <v>1474</v>
      </c>
      <c r="J46" s="25">
        <v>140000</v>
      </c>
      <c r="K46" s="3">
        <v>95</v>
      </c>
      <c r="L46" t="s">
        <v>638</v>
      </c>
      <c r="M46" s="27">
        <v>44014</v>
      </c>
    </row>
    <row r="47" spans="2:16" ht="18">
      <c r="B47" s="2" t="s">
        <v>639</v>
      </c>
      <c r="C47" s="3" t="s">
        <v>17</v>
      </c>
      <c r="D47" s="3" t="s">
        <v>18</v>
      </c>
      <c r="E47" s="3" t="s">
        <v>17</v>
      </c>
      <c r="F47" s="3" t="s">
        <v>17</v>
      </c>
      <c r="G47" s="3">
        <v>7</v>
      </c>
      <c r="H47" s="16" t="s">
        <v>577</v>
      </c>
      <c r="I47" s="25">
        <v>1190</v>
      </c>
      <c r="J47" s="25">
        <v>125000</v>
      </c>
      <c r="K47" s="3">
        <v>105</v>
      </c>
      <c r="L47" t="s">
        <v>640</v>
      </c>
      <c r="M47" s="27">
        <v>43708</v>
      </c>
    </row>
    <row r="48" spans="2:16" ht="18">
      <c r="H48" s="16" t="s">
        <v>577</v>
      </c>
    </row>
    <row r="66" spans="2:16" ht="18">
      <c r="G66" s="36" t="s">
        <v>161</v>
      </c>
    </row>
    <row r="67" spans="2:16" s="3" customFormat="1" ht="24.75" customHeight="1"/>
    <row r="68" spans="2:16" s="3" customFormat="1" ht="6.75" hidden="1" customHeight="1"/>
    <row r="69" spans="2:16" s="3" customFormat="1" hidden="1"/>
    <row r="70" spans="2:16" s="3" customFormat="1" ht="18">
      <c r="G70" s="43" t="s">
        <v>575</v>
      </c>
      <c r="H70" s="83">
        <f>AVERAGE(H72:H75)</f>
        <v>10.6675</v>
      </c>
      <c r="I70" s="83">
        <f>AVERAGE(I72:I75)</f>
        <v>355</v>
      </c>
    </row>
    <row r="71" spans="2:16" s="3" customFormat="1" ht="54">
      <c r="B71" s="6" t="s">
        <v>2</v>
      </c>
      <c r="C71" s="7" t="s">
        <v>4</v>
      </c>
      <c r="D71" s="7" t="s">
        <v>5</v>
      </c>
      <c r="E71" s="7" t="s">
        <v>6</v>
      </c>
      <c r="F71" s="7" t="s">
        <v>7</v>
      </c>
      <c r="G71" s="7" t="s">
        <v>224</v>
      </c>
      <c r="H71" s="7" t="s">
        <v>8</v>
      </c>
      <c r="I71" s="7" t="s">
        <v>9</v>
      </c>
      <c r="J71" s="7" t="s">
        <v>10</v>
      </c>
      <c r="K71" s="9" t="s">
        <v>12</v>
      </c>
      <c r="L71" s="9" t="s">
        <v>11</v>
      </c>
      <c r="M71" s="23" t="s">
        <v>13</v>
      </c>
      <c r="N71" s="5" t="s">
        <v>641</v>
      </c>
      <c r="O71" s="5" t="s">
        <v>367</v>
      </c>
    </row>
    <row r="72" spans="2:16" ht="18">
      <c r="B72" s="2" t="s">
        <v>642</v>
      </c>
      <c r="C72" t="s">
        <v>18</v>
      </c>
      <c r="D72" t="s">
        <v>18</v>
      </c>
      <c r="E72" t="s">
        <v>18</v>
      </c>
      <c r="F72">
        <v>6</v>
      </c>
      <c r="G72" s="16" t="s">
        <v>577</v>
      </c>
      <c r="H72" s="11">
        <v>12</v>
      </c>
      <c r="I72" s="11">
        <v>360</v>
      </c>
      <c r="J72">
        <v>30</v>
      </c>
      <c r="K72" s="11">
        <v>0</v>
      </c>
      <c r="L72" t="s">
        <v>596</v>
      </c>
      <c r="M72" s="27">
        <v>43976</v>
      </c>
      <c r="N72">
        <v>11.67</v>
      </c>
      <c r="O72">
        <v>350</v>
      </c>
    </row>
    <row r="73" spans="2:16" ht="18">
      <c r="B73" s="2" t="s">
        <v>643</v>
      </c>
      <c r="C73" t="s">
        <v>17</v>
      </c>
      <c r="D73" t="s">
        <v>18</v>
      </c>
      <c r="E73" t="s">
        <v>17</v>
      </c>
      <c r="F73">
        <v>4</v>
      </c>
      <c r="G73" s="16" t="s">
        <v>577</v>
      </c>
      <c r="H73" s="11">
        <v>8.67</v>
      </c>
      <c r="I73" s="11">
        <v>260</v>
      </c>
      <c r="J73">
        <v>30</v>
      </c>
      <c r="K73" s="11">
        <v>0</v>
      </c>
      <c r="L73" t="s">
        <v>644</v>
      </c>
      <c r="M73" s="27">
        <v>43931</v>
      </c>
      <c r="P73" s="25"/>
    </row>
    <row r="74" spans="2:16" ht="18">
      <c r="B74" s="2" t="s">
        <v>645</v>
      </c>
      <c r="C74" t="s">
        <v>18</v>
      </c>
      <c r="D74" t="s">
        <v>17</v>
      </c>
      <c r="E74" t="s">
        <v>17</v>
      </c>
      <c r="F74">
        <v>1</v>
      </c>
      <c r="G74" s="16" t="s">
        <v>577</v>
      </c>
      <c r="H74" s="11">
        <v>11</v>
      </c>
      <c r="I74" s="11">
        <v>400</v>
      </c>
      <c r="J74">
        <v>35</v>
      </c>
      <c r="K74" s="11">
        <v>15</v>
      </c>
      <c r="L74" t="s">
        <v>646</v>
      </c>
      <c r="M74" s="27">
        <v>43978</v>
      </c>
    </row>
    <row r="75" spans="2:16" ht="18">
      <c r="B75" s="2" t="s">
        <v>647</v>
      </c>
      <c r="C75" t="s">
        <v>18</v>
      </c>
      <c r="D75" t="s">
        <v>17</v>
      </c>
      <c r="E75" t="s">
        <v>17</v>
      </c>
      <c r="F75">
        <v>1</v>
      </c>
      <c r="G75" s="16" t="s">
        <v>577</v>
      </c>
      <c r="H75" s="11">
        <v>11</v>
      </c>
      <c r="I75" s="11">
        <v>400</v>
      </c>
      <c r="J75">
        <v>35</v>
      </c>
      <c r="K75" s="11">
        <v>0</v>
      </c>
      <c r="L75" t="s">
        <v>648</v>
      </c>
      <c r="M75" s="27">
        <v>44014</v>
      </c>
    </row>
    <row r="76" spans="2:16" ht="18">
      <c r="B76" s="2"/>
      <c r="G76" s="74"/>
      <c r="H76" s="11"/>
      <c r="I76" s="11"/>
      <c r="K76" s="11"/>
      <c r="M76" s="27"/>
    </row>
    <row r="77" spans="2:16" ht="20.25">
      <c r="B77" s="2"/>
      <c r="G77" s="51" t="s">
        <v>63</v>
      </c>
      <c r="H77" s="11"/>
      <c r="I77" s="11"/>
      <c r="K77" s="11"/>
      <c r="M77" s="27"/>
    </row>
    <row r="78" spans="2:16">
      <c r="B78" s="2"/>
      <c r="H78" s="81">
        <f>AVERAGE(H80:H88)</f>
        <v>10.456666666666667</v>
      </c>
      <c r="I78" s="81">
        <f>AVERAGE(I80:I88)</f>
        <v>486.66666666666669</v>
      </c>
      <c r="K78" s="11"/>
      <c r="M78" s="27"/>
    </row>
    <row r="79" spans="2:16" s="3" customFormat="1" ht="36">
      <c r="B79" s="6" t="s">
        <v>2</v>
      </c>
      <c r="C79" s="7" t="s">
        <v>4</v>
      </c>
      <c r="D79" s="7" t="s">
        <v>5</v>
      </c>
      <c r="E79" s="7" t="s">
        <v>6</v>
      </c>
      <c r="F79" s="7" t="s">
        <v>7</v>
      </c>
      <c r="G79" s="7" t="s">
        <v>224</v>
      </c>
      <c r="H79" s="7" t="s">
        <v>8</v>
      </c>
      <c r="I79" s="7" t="s">
        <v>9</v>
      </c>
      <c r="J79" s="7" t="s">
        <v>10</v>
      </c>
      <c r="K79" s="9" t="s">
        <v>12</v>
      </c>
      <c r="L79" s="9" t="s">
        <v>11</v>
      </c>
      <c r="M79" s="23" t="s">
        <v>13</v>
      </c>
      <c r="N79" s="5" t="s">
        <v>367</v>
      </c>
    </row>
    <row r="80" spans="2:16" ht="18">
      <c r="B80" s="2" t="s">
        <v>649</v>
      </c>
      <c r="C80" t="s">
        <v>17</v>
      </c>
      <c r="D80" t="s">
        <v>17</v>
      </c>
      <c r="E80" t="s">
        <v>17</v>
      </c>
      <c r="F80">
        <v>4</v>
      </c>
      <c r="G80" s="16" t="s">
        <v>577</v>
      </c>
      <c r="H80" s="11">
        <v>13</v>
      </c>
      <c r="I80" s="11">
        <v>500</v>
      </c>
      <c r="J80">
        <v>40</v>
      </c>
      <c r="K80" s="11">
        <v>0</v>
      </c>
      <c r="L80" t="s">
        <v>650</v>
      </c>
      <c r="M80" s="27">
        <v>44014</v>
      </c>
    </row>
    <row r="81" spans="2:14" ht="18">
      <c r="B81" s="2" t="s">
        <v>651</v>
      </c>
      <c r="C81" t="s">
        <v>17</v>
      </c>
      <c r="D81" t="s">
        <v>17</v>
      </c>
      <c r="E81" t="s">
        <v>17</v>
      </c>
      <c r="F81">
        <v>6</v>
      </c>
      <c r="G81" s="16" t="s">
        <v>577</v>
      </c>
      <c r="H81" s="11">
        <v>11</v>
      </c>
      <c r="I81" s="11">
        <v>450</v>
      </c>
      <c r="J81">
        <v>40</v>
      </c>
      <c r="K81" s="11">
        <v>0</v>
      </c>
      <c r="M81" s="27"/>
    </row>
    <row r="82" spans="2:14" ht="18">
      <c r="B82" s="2" t="s">
        <v>652</v>
      </c>
      <c r="C82" s="3" t="s">
        <v>17</v>
      </c>
      <c r="D82" s="3" t="s">
        <v>17</v>
      </c>
      <c r="E82" s="3" t="s">
        <v>17</v>
      </c>
      <c r="F82" s="3">
        <v>6</v>
      </c>
      <c r="G82" s="16" t="s">
        <v>577</v>
      </c>
      <c r="H82" s="72">
        <v>13</v>
      </c>
      <c r="I82" s="11">
        <v>590</v>
      </c>
      <c r="J82">
        <v>45</v>
      </c>
      <c r="K82" s="21">
        <v>1</v>
      </c>
      <c r="L82" t="s">
        <v>653</v>
      </c>
      <c r="M82" s="27">
        <v>44052</v>
      </c>
    </row>
    <row r="83" spans="2:14" ht="18">
      <c r="B83" s="2" t="s">
        <v>654</v>
      </c>
      <c r="C83" s="3" t="s">
        <v>17</v>
      </c>
      <c r="D83" s="3" t="s">
        <v>17</v>
      </c>
      <c r="E83" s="3" t="s">
        <v>17</v>
      </c>
      <c r="F83" s="3">
        <v>6</v>
      </c>
      <c r="G83" s="16" t="s">
        <v>577</v>
      </c>
      <c r="H83" s="73">
        <v>12</v>
      </c>
      <c r="I83" s="11">
        <v>530</v>
      </c>
      <c r="J83">
        <v>45</v>
      </c>
      <c r="K83" s="21">
        <v>0</v>
      </c>
      <c r="L83" t="s">
        <v>655</v>
      </c>
      <c r="M83" s="27">
        <v>44049</v>
      </c>
    </row>
    <row r="84" spans="2:14" ht="18">
      <c r="B84" s="2" t="s">
        <v>656</v>
      </c>
      <c r="C84" s="3" t="s">
        <v>17</v>
      </c>
      <c r="D84" s="3" t="s">
        <v>17</v>
      </c>
      <c r="E84" s="3" t="s">
        <v>17</v>
      </c>
      <c r="F84" s="3">
        <v>1</v>
      </c>
      <c r="G84" s="16" t="s">
        <v>577</v>
      </c>
      <c r="H84" s="73">
        <v>10</v>
      </c>
      <c r="I84" s="11">
        <v>470</v>
      </c>
      <c r="J84">
        <v>45</v>
      </c>
      <c r="K84" s="21">
        <v>0</v>
      </c>
      <c r="L84" t="s">
        <v>657</v>
      </c>
      <c r="M84" s="27">
        <v>44039</v>
      </c>
      <c r="N84">
        <v>450</v>
      </c>
    </row>
    <row r="85" spans="2:14" ht="18">
      <c r="B85" s="2" t="s">
        <v>658</v>
      </c>
      <c r="C85" s="3" t="s">
        <v>17</v>
      </c>
      <c r="D85" s="3" t="s">
        <v>17</v>
      </c>
      <c r="E85" s="3" t="s">
        <v>17</v>
      </c>
      <c r="F85" s="3">
        <v>6</v>
      </c>
      <c r="G85" s="16" t="s">
        <v>577</v>
      </c>
      <c r="H85" s="73">
        <v>13</v>
      </c>
      <c r="I85" s="11">
        <v>650</v>
      </c>
      <c r="J85">
        <v>45</v>
      </c>
      <c r="K85" s="21">
        <v>1</v>
      </c>
      <c r="L85" t="s">
        <v>659</v>
      </c>
      <c r="M85" s="27">
        <v>44043</v>
      </c>
      <c r="N85">
        <v>600</v>
      </c>
    </row>
    <row r="86" spans="2:14" ht="18">
      <c r="B86" s="2" t="s">
        <v>660</v>
      </c>
      <c r="C86" t="s">
        <v>17</v>
      </c>
      <c r="D86" t="s">
        <v>18</v>
      </c>
      <c r="E86" t="s">
        <v>17</v>
      </c>
      <c r="F86">
        <v>6</v>
      </c>
      <c r="G86" s="16" t="s">
        <v>577</v>
      </c>
      <c r="H86" s="11">
        <v>7.11</v>
      </c>
      <c r="I86" s="11">
        <v>320</v>
      </c>
      <c r="J86">
        <v>45</v>
      </c>
      <c r="K86" s="11">
        <v>0</v>
      </c>
      <c r="L86" t="s">
        <v>644</v>
      </c>
      <c r="M86" s="27">
        <v>43992</v>
      </c>
    </row>
    <row r="87" spans="2:14" ht="18">
      <c r="B87" s="2" t="s">
        <v>661</v>
      </c>
      <c r="C87" t="s">
        <v>18</v>
      </c>
      <c r="D87" t="s">
        <v>18</v>
      </c>
      <c r="E87" t="s">
        <v>18</v>
      </c>
      <c r="F87">
        <v>4</v>
      </c>
      <c r="G87" s="16" t="s">
        <v>577</v>
      </c>
      <c r="H87" s="11">
        <v>7</v>
      </c>
      <c r="I87" s="11">
        <v>350</v>
      </c>
      <c r="J87">
        <v>47</v>
      </c>
      <c r="K87" s="11">
        <v>0</v>
      </c>
      <c r="L87" t="s">
        <v>662</v>
      </c>
      <c r="M87" s="27">
        <v>44017</v>
      </c>
    </row>
    <row r="88" spans="2:14" ht="18">
      <c r="B88" s="2" t="s">
        <v>663</v>
      </c>
      <c r="C88" s="3" t="s">
        <v>17</v>
      </c>
      <c r="D88" s="3" t="s">
        <v>17</v>
      </c>
      <c r="E88" s="3" t="s">
        <v>17</v>
      </c>
      <c r="F88" s="3">
        <v>5</v>
      </c>
      <c r="G88" s="16" t="s">
        <v>577</v>
      </c>
      <c r="H88" s="11">
        <v>8</v>
      </c>
      <c r="I88" s="11">
        <v>520</v>
      </c>
      <c r="J88">
        <v>50</v>
      </c>
      <c r="K88" s="11">
        <v>10</v>
      </c>
      <c r="L88" t="s">
        <v>664</v>
      </c>
      <c r="M88" s="27">
        <v>44028</v>
      </c>
      <c r="N88">
        <v>400</v>
      </c>
    </row>
    <row r="89" spans="2:14" ht="18">
      <c r="B89" s="2"/>
      <c r="C89" s="3"/>
      <c r="D89" s="3"/>
      <c r="E89" s="3"/>
      <c r="F89" s="3"/>
      <c r="G89" s="74"/>
      <c r="H89" s="11"/>
      <c r="I89" s="11"/>
      <c r="K89" s="11"/>
      <c r="M89" s="27"/>
    </row>
    <row r="90" spans="2:14" ht="20.25">
      <c r="B90" s="2"/>
      <c r="C90" s="3"/>
      <c r="D90" s="3"/>
      <c r="E90" s="3"/>
      <c r="F90" s="3"/>
      <c r="G90" s="51" t="s">
        <v>106</v>
      </c>
      <c r="H90" s="11"/>
      <c r="I90" s="11"/>
      <c r="K90" s="11"/>
      <c r="M90" s="27"/>
    </row>
    <row r="91" spans="2:14">
      <c r="B91" s="2"/>
      <c r="H91" s="81">
        <f>AVERAGE(H93:H98)</f>
        <v>7</v>
      </c>
      <c r="I91" s="81">
        <f>AVERAGE(I93:I98)</f>
        <v>458.33333333333331</v>
      </c>
      <c r="M91" s="27"/>
    </row>
    <row r="92" spans="2:14" s="3" customFormat="1" ht="36">
      <c r="B92" s="6" t="s">
        <v>2</v>
      </c>
      <c r="C92" s="7" t="s">
        <v>4</v>
      </c>
      <c r="D92" s="7" t="s">
        <v>5</v>
      </c>
      <c r="E92" s="7" t="s">
        <v>6</v>
      </c>
      <c r="F92" s="7" t="s">
        <v>7</v>
      </c>
      <c r="G92" s="7" t="s">
        <v>224</v>
      </c>
      <c r="H92" s="7" t="s">
        <v>8</v>
      </c>
      <c r="I92" s="7" t="s">
        <v>9</v>
      </c>
      <c r="J92" s="7" t="s">
        <v>10</v>
      </c>
      <c r="K92" s="9" t="s">
        <v>12</v>
      </c>
      <c r="L92" s="9" t="s">
        <v>11</v>
      </c>
      <c r="M92" s="23" t="s">
        <v>13</v>
      </c>
      <c r="N92" s="5" t="s">
        <v>367</v>
      </c>
    </row>
    <row r="93" spans="2:14" s="77" customFormat="1" ht="20.25" customHeight="1">
      <c r="B93" s="2" t="s">
        <v>665</v>
      </c>
      <c r="C93" s="71" t="s">
        <v>17</v>
      </c>
      <c r="D93" s="71" t="s">
        <v>17</v>
      </c>
      <c r="E93" s="71" t="s">
        <v>17</v>
      </c>
      <c r="F93" s="71">
        <v>5</v>
      </c>
      <c r="G93" s="16" t="s">
        <v>577</v>
      </c>
      <c r="H93" s="73">
        <v>9</v>
      </c>
      <c r="I93" s="73">
        <v>550</v>
      </c>
      <c r="J93" s="71">
        <v>60</v>
      </c>
      <c r="K93" s="73">
        <v>20</v>
      </c>
      <c r="L93" s="71" t="s">
        <v>666</v>
      </c>
      <c r="M93" s="76">
        <v>44053</v>
      </c>
      <c r="N93" s="71"/>
    </row>
    <row r="94" spans="2:14" s="77" customFormat="1" ht="26.25" customHeight="1">
      <c r="B94" s="2" t="s">
        <v>667</v>
      </c>
      <c r="C94" s="71" t="s">
        <v>17</v>
      </c>
      <c r="D94" s="71" t="s">
        <v>17</v>
      </c>
      <c r="E94" s="71" t="s">
        <v>17</v>
      </c>
      <c r="F94" s="71">
        <v>7</v>
      </c>
      <c r="G94" s="16" t="s">
        <v>577</v>
      </c>
      <c r="H94" s="73">
        <v>7</v>
      </c>
      <c r="I94" s="73">
        <v>400</v>
      </c>
      <c r="J94" s="71">
        <v>60</v>
      </c>
      <c r="K94" s="73">
        <v>20</v>
      </c>
      <c r="L94" s="71" t="s">
        <v>668</v>
      </c>
      <c r="M94" s="76">
        <v>44035</v>
      </c>
      <c r="N94" s="71"/>
    </row>
    <row r="95" spans="2:14" s="3" customFormat="1" ht="24" customHeight="1">
      <c r="B95" s="2" t="s">
        <v>669</v>
      </c>
      <c r="C95" s="71" t="s">
        <v>18</v>
      </c>
      <c r="D95" s="71" t="s">
        <v>17</v>
      </c>
      <c r="E95" s="71" t="s">
        <v>17</v>
      </c>
      <c r="F95" s="71">
        <v>5</v>
      </c>
      <c r="G95" s="16" t="s">
        <v>577</v>
      </c>
      <c r="H95" s="73">
        <v>6</v>
      </c>
      <c r="I95" s="73">
        <v>400</v>
      </c>
      <c r="J95" s="71">
        <v>65</v>
      </c>
      <c r="K95" s="73">
        <v>12</v>
      </c>
      <c r="L95" s="71" t="s">
        <v>670</v>
      </c>
      <c r="M95" s="76">
        <v>44050</v>
      </c>
      <c r="N95" s="71"/>
    </row>
    <row r="96" spans="2:14" s="3" customFormat="1" ht="24" customHeight="1">
      <c r="B96" s="2" t="s">
        <v>671</v>
      </c>
      <c r="C96" s="71" t="s">
        <v>17</v>
      </c>
      <c r="D96" s="71" t="s">
        <v>17</v>
      </c>
      <c r="E96" s="71" t="s">
        <v>17</v>
      </c>
      <c r="F96" s="71">
        <v>4</v>
      </c>
      <c r="G96" s="16" t="s">
        <v>577</v>
      </c>
      <c r="H96" s="73">
        <v>8</v>
      </c>
      <c r="I96" s="73">
        <v>500</v>
      </c>
      <c r="J96" s="71">
        <v>65</v>
      </c>
      <c r="K96" s="73">
        <v>0</v>
      </c>
      <c r="L96" s="71" t="s">
        <v>672</v>
      </c>
      <c r="M96" s="76">
        <v>44053</v>
      </c>
      <c r="N96" s="71"/>
    </row>
    <row r="97" spans="2:14" ht="18">
      <c r="B97" s="2" t="s">
        <v>673</v>
      </c>
      <c r="C97" t="s">
        <v>18</v>
      </c>
      <c r="D97" t="s">
        <v>17</v>
      </c>
      <c r="E97" t="s">
        <v>17</v>
      </c>
      <c r="F97">
        <v>5</v>
      </c>
      <c r="G97" s="16" t="s">
        <v>577</v>
      </c>
      <c r="H97" s="11">
        <v>6</v>
      </c>
      <c r="I97" s="11">
        <v>450</v>
      </c>
      <c r="J97" s="3">
        <v>70</v>
      </c>
      <c r="K97" s="73">
        <v>0</v>
      </c>
      <c r="L97" t="s">
        <v>657</v>
      </c>
      <c r="M97" s="27">
        <v>44017</v>
      </c>
      <c r="N97" s="11">
        <v>430</v>
      </c>
    </row>
    <row r="98" spans="2:14" ht="18">
      <c r="B98" s="2" t="s">
        <v>674</v>
      </c>
      <c r="C98" s="71" t="s">
        <v>18</v>
      </c>
      <c r="D98" s="71" t="s">
        <v>17</v>
      </c>
      <c r="E98" s="71" t="s">
        <v>17</v>
      </c>
      <c r="F98" s="71">
        <v>7</v>
      </c>
      <c r="G98" s="16" t="s">
        <v>577</v>
      </c>
      <c r="H98" s="11">
        <v>6</v>
      </c>
      <c r="I98" s="11">
        <v>450</v>
      </c>
      <c r="J98" s="71">
        <v>70</v>
      </c>
      <c r="K98" s="73">
        <v>15</v>
      </c>
      <c r="L98" t="s">
        <v>675</v>
      </c>
      <c r="M98" s="27">
        <v>44047</v>
      </c>
      <c r="N98" s="11"/>
    </row>
    <row r="99" spans="2:14" ht="18">
      <c r="B99" s="2"/>
      <c r="G99" s="16" t="s">
        <v>577</v>
      </c>
      <c r="H99" s="11"/>
      <c r="I99" s="11"/>
      <c r="K99" s="11"/>
      <c r="M99" s="27"/>
      <c r="N99" s="11"/>
    </row>
    <row r="100" spans="2:14" ht="20.25">
      <c r="B100" s="2"/>
      <c r="G100" s="51" t="s">
        <v>426</v>
      </c>
      <c r="H100" s="11"/>
      <c r="I100" s="11"/>
      <c r="K100" s="11"/>
      <c r="M100" s="27"/>
      <c r="N100" s="11"/>
    </row>
    <row r="101" spans="2:14">
      <c r="B101" s="2"/>
      <c r="H101" s="81">
        <f>AVERAGE(H103:H104)</f>
        <v>6.5</v>
      </c>
      <c r="I101" s="81">
        <f>AVERAGE(I103:I104)</f>
        <v>510</v>
      </c>
      <c r="K101" s="11"/>
      <c r="M101" s="27"/>
    </row>
    <row r="102" spans="2:14" s="3" customFormat="1" ht="36">
      <c r="B102" s="6" t="s">
        <v>2</v>
      </c>
      <c r="C102" s="7" t="s">
        <v>4</v>
      </c>
      <c r="D102" s="7" t="s">
        <v>5</v>
      </c>
      <c r="E102" s="7" t="s">
        <v>6</v>
      </c>
      <c r="F102" s="7" t="s">
        <v>7</v>
      </c>
      <c r="G102" s="7" t="s">
        <v>224</v>
      </c>
      <c r="H102" s="7" t="s">
        <v>8</v>
      </c>
      <c r="I102" s="7" t="s">
        <v>9</v>
      </c>
      <c r="J102" s="7" t="s">
        <v>10</v>
      </c>
      <c r="K102" s="9" t="s">
        <v>12</v>
      </c>
      <c r="L102" s="9" t="s">
        <v>11</v>
      </c>
      <c r="M102" s="23" t="s">
        <v>13</v>
      </c>
      <c r="N102" s="5" t="s">
        <v>367</v>
      </c>
    </row>
    <row r="103" spans="2:14" ht="18">
      <c r="B103" s="2" t="s">
        <v>676</v>
      </c>
      <c r="C103" t="s">
        <v>18</v>
      </c>
      <c r="D103" t="s">
        <v>17</v>
      </c>
      <c r="E103" t="s">
        <v>17</v>
      </c>
      <c r="F103">
        <v>2</v>
      </c>
      <c r="G103" s="16" t="s">
        <v>577</v>
      </c>
      <c r="H103" s="11">
        <v>6</v>
      </c>
      <c r="I103" s="11">
        <v>450</v>
      </c>
      <c r="J103">
        <v>75</v>
      </c>
      <c r="K103" s="11"/>
      <c r="L103" t="s">
        <v>677</v>
      </c>
      <c r="M103" s="27">
        <v>44014</v>
      </c>
      <c r="N103">
        <v>430</v>
      </c>
    </row>
    <row r="104" spans="2:14" ht="18">
      <c r="B104" t="s">
        <v>678</v>
      </c>
      <c r="C104" t="s">
        <v>18</v>
      </c>
      <c r="D104" t="s">
        <v>17</v>
      </c>
      <c r="E104" t="s">
        <v>17</v>
      </c>
      <c r="F104">
        <v>1</v>
      </c>
      <c r="G104" s="16" t="s">
        <v>577</v>
      </c>
      <c r="H104" s="11">
        <v>7</v>
      </c>
      <c r="I104" s="11">
        <v>570</v>
      </c>
      <c r="J104">
        <v>83</v>
      </c>
      <c r="K104" s="11">
        <v>10</v>
      </c>
      <c r="L104" t="s">
        <v>648</v>
      </c>
      <c r="M104" s="27">
        <v>44014</v>
      </c>
    </row>
    <row r="105" spans="2:14" ht="18">
      <c r="G105" s="52"/>
    </row>
    <row r="106" spans="2:14" ht="18">
      <c r="G106" s="52"/>
    </row>
    <row r="107" spans="2:14" ht="18">
      <c r="G107" s="52"/>
    </row>
    <row r="108" spans="2:14" ht="18">
      <c r="G108" s="52"/>
    </row>
    <row r="109" spans="2:14" ht="18">
      <c r="G109" s="52"/>
    </row>
    <row r="110" spans="2:14" ht="18">
      <c r="G110" s="52"/>
    </row>
    <row r="111" spans="2:14" ht="18">
      <c r="G111" s="52"/>
    </row>
    <row r="112" spans="2:14" ht="18">
      <c r="G112" s="52"/>
    </row>
    <row r="113" spans="2:12" s="3" customFormat="1" ht="29.25" customHeight="1">
      <c r="G113" s="42" t="s">
        <v>223</v>
      </c>
      <c r="H113" s="21"/>
    </row>
    <row r="114" spans="2:12" s="3" customFormat="1" ht="54">
      <c r="B114" s="6" t="s">
        <v>2</v>
      </c>
      <c r="C114" s="7" t="s">
        <v>4</v>
      </c>
      <c r="D114" s="7" t="s">
        <v>5</v>
      </c>
      <c r="E114" s="7" t="s">
        <v>6</v>
      </c>
      <c r="F114" s="7" t="s">
        <v>224</v>
      </c>
      <c r="G114" s="7" t="s">
        <v>225</v>
      </c>
      <c r="H114" s="7" t="s">
        <v>9</v>
      </c>
      <c r="I114" s="7" t="s">
        <v>558</v>
      </c>
      <c r="J114" s="7" t="s">
        <v>227</v>
      </c>
      <c r="K114" s="8" t="s">
        <v>11</v>
      </c>
      <c r="L114" s="9" t="s">
        <v>12</v>
      </c>
    </row>
    <row r="115" spans="2:12" ht="18">
      <c r="B115" s="2" t="s">
        <v>679</v>
      </c>
      <c r="C115" t="s">
        <v>18</v>
      </c>
      <c r="D115" t="s">
        <v>18</v>
      </c>
      <c r="E115" t="s">
        <v>18</v>
      </c>
      <c r="F115" s="16" t="s">
        <v>577</v>
      </c>
      <c r="G115" s="56">
        <v>1</v>
      </c>
      <c r="H115" s="11">
        <v>110</v>
      </c>
      <c r="I115" s="11">
        <v>110</v>
      </c>
      <c r="J115" t="s">
        <v>17</v>
      </c>
      <c r="K115" t="s">
        <v>680</v>
      </c>
      <c r="L115" s="11">
        <v>27</v>
      </c>
    </row>
    <row r="116" spans="2:12" ht="18">
      <c r="B116" s="2" t="s">
        <v>681</v>
      </c>
      <c r="C116" t="s">
        <v>17</v>
      </c>
      <c r="D116" t="s">
        <v>18</v>
      </c>
      <c r="E116" t="s">
        <v>18</v>
      </c>
      <c r="F116" s="16" t="s">
        <v>577</v>
      </c>
      <c r="G116" s="56">
        <v>1</v>
      </c>
      <c r="H116" s="11">
        <v>88</v>
      </c>
      <c r="I116" s="11">
        <v>88</v>
      </c>
      <c r="J116" t="s">
        <v>18</v>
      </c>
      <c r="K116" t="s">
        <v>682</v>
      </c>
      <c r="L116" s="11"/>
    </row>
    <row r="117" spans="2:12" ht="18">
      <c r="B117" s="2" t="s">
        <v>683</v>
      </c>
      <c r="C117" t="s">
        <v>17</v>
      </c>
      <c r="D117" t="s">
        <v>18</v>
      </c>
      <c r="E117" t="s">
        <v>18</v>
      </c>
      <c r="F117" s="16" t="s">
        <v>577</v>
      </c>
      <c r="G117" s="56">
        <v>1</v>
      </c>
      <c r="H117" s="11">
        <v>54</v>
      </c>
      <c r="I117" s="11">
        <v>54</v>
      </c>
      <c r="J117" t="s">
        <v>18</v>
      </c>
      <c r="K117" t="s">
        <v>684</v>
      </c>
      <c r="L117" s="11"/>
    </row>
    <row r="118" spans="2:12" ht="18">
      <c r="B118" s="2" t="s">
        <v>685</v>
      </c>
      <c r="C118" t="s">
        <v>17</v>
      </c>
      <c r="D118" t="s">
        <v>18</v>
      </c>
      <c r="E118" t="s">
        <v>18</v>
      </c>
      <c r="F118" s="16" t="s">
        <v>577</v>
      </c>
      <c r="G118" s="56">
        <v>1</v>
      </c>
      <c r="H118" s="11">
        <v>46</v>
      </c>
      <c r="I118" s="11">
        <v>46</v>
      </c>
      <c r="J118" t="s">
        <v>18</v>
      </c>
      <c r="K118" t="s">
        <v>686</v>
      </c>
      <c r="L118" s="11"/>
    </row>
    <row r="119" spans="2:12" ht="18">
      <c r="B119" s="2" t="s">
        <v>687</v>
      </c>
      <c r="C119" t="s">
        <v>17</v>
      </c>
      <c r="D119" t="s">
        <v>18</v>
      </c>
      <c r="E119" t="s">
        <v>17</v>
      </c>
      <c r="F119" s="16" t="s">
        <v>577</v>
      </c>
      <c r="G119" s="56">
        <v>1</v>
      </c>
      <c r="H119" s="11">
        <v>67</v>
      </c>
      <c r="I119" s="11">
        <v>67</v>
      </c>
      <c r="K119" t="s">
        <v>621</v>
      </c>
      <c r="L119" s="11">
        <v>1</v>
      </c>
    </row>
    <row r="120" spans="2:12" ht="18">
      <c r="B120" s="2" t="s">
        <v>688</v>
      </c>
      <c r="C120" t="s">
        <v>18</v>
      </c>
      <c r="D120" t="s">
        <v>17</v>
      </c>
      <c r="E120" t="s">
        <v>17</v>
      </c>
      <c r="F120" s="16" t="s">
        <v>577</v>
      </c>
      <c r="G120" s="56">
        <v>1</v>
      </c>
      <c r="H120" s="11">
        <v>48</v>
      </c>
      <c r="I120" s="11">
        <v>48</v>
      </c>
      <c r="K120" t="s">
        <v>689</v>
      </c>
      <c r="L120" s="11"/>
    </row>
    <row r="121" spans="2:12" ht="18">
      <c r="B121" s="2" t="s">
        <v>690</v>
      </c>
      <c r="C121" t="s">
        <v>18</v>
      </c>
      <c r="D121" t="s">
        <v>18</v>
      </c>
      <c r="E121" t="s">
        <v>17</v>
      </c>
      <c r="F121" s="16" t="s">
        <v>577</v>
      </c>
      <c r="G121" s="56">
        <v>1</v>
      </c>
      <c r="H121" s="11">
        <v>60</v>
      </c>
      <c r="I121" s="11">
        <v>60</v>
      </c>
      <c r="K121" t="s">
        <v>668</v>
      </c>
      <c r="L121" s="11"/>
    </row>
    <row r="122" spans="2:12" ht="18">
      <c r="B122" s="2" t="s">
        <v>691</v>
      </c>
      <c r="C122" t="s">
        <v>17</v>
      </c>
      <c r="D122" t="s">
        <v>18</v>
      </c>
      <c r="E122" t="s">
        <v>17</v>
      </c>
      <c r="F122" s="16" t="s">
        <v>577</v>
      </c>
      <c r="G122" s="56">
        <v>1</v>
      </c>
      <c r="H122" s="11">
        <v>33</v>
      </c>
      <c r="I122" s="11">
        <v>33</v>
      </c>
      <c r="K122" t="s">
        <v>692</v>
      </c>
      <c r="L122" s="11">
        <v>6</v>
      </c>
    </row>
    <row r="123" spans="2:12" ht="18">
      <c r="B123" s="2" t="s">
        <v>693</v>
      </c>
      <c r="C123" t="s">
        <v>18</v>
      </c>
      <c r="D123" t="s">
        <v>18</v>
      </c>
      <c r="E123" t="s">
        <v>18</v>
      </c>
      <c r="F123" s="16" t="s">
        <v>577</v>
      </c>
      <c r="G123" s="56">
        <v>1</v>
      </c>
      <c r="H123" s="11">
        <v>31</v>
      </c>
      <c r="I123" s="11">
        <v>31</v>
      </c>
      <c r="K123" t="s">
        <v>694</v>
      </c>
      <c r="L123" s="11">
        <v>5</v>
      </c>
    </row>
    <row r="124" spans="2:12" ht="18">
      <c r="B124" s="2" t="s">
        <v>695</v>
      </c>
      <c r="C124" t="s">
        <v>17</v>
      </c>
      <c r="D124" t="s">
        <v>17</v>
      </c>
      <c r="E124" t="s">
        <v>17</v>
      </c>
      <c r="F124" s="16" t="s">
        <v>577</v>
      </c>
      <c r="G124" s="56">
        <v>1</v>
      </c>
      <c r="H124" s="11">
        <v>43</v>
      </c>
      <c r="I124" s="11">
        <v>43</v>
      </c>
      <c r="K124" t="s">
        <v>696</v>
      </c>
      <c r="L124" s="11">
        <v>8</v>
      </c>
    </row>
    <row r="125" spans="2:12" ht="18">
      <c r="B125" s="2" t="s">
        <v>697</v>
      </c>
      <c r="C125" t="s">
        <v>17</v>
      </c>
      <c r="D125" t="s">
        <v>17</v>
      </c>
      <c r="E125" t="s">
        <v>18</v>
      </c>
      <c r="F125" s="16" t="s">
        <v>577</v>
      </c>
      <c r="G125" s="56">
        <v>1</v>
      </c>
      <c r="H125" s="11">
        <v>50</v>
      </c>
      <c r="I125" s="11">
        <v>50</v>
      </c>
      <c r="K125" t="s">
        <v>698</v>
      </c>
      <c r="L125" s="11">
        <v>9</v>
      </c>
    </row>
    <row r="126" spans="2:12" ht="18">
      <c r="B126" s="2" t="s">
        <v>699</v>
      </c>
      <c r="C126" t="s">
        <v>17</v>
      </c>
      <c r="D126" t="s">
        <v>18</v>
      </c>
      <c r="E126" t="s">
        <v>17</v>
      </c>
      <c r="F126" s="16" t="s">
        <v>577</v>
      </c>
      <c r="G126" s="56">
        <v>2</v>
      </c>
      <c r="H126" s="11">
        <v>45</v>
      </c>
      <c r="I126" s="11">
        <v>45</v>
      </c>
      <c r="K126" t="s">
        <v>700</v>
      </c>
      <c r="L126" s="11">
        <v>8</v>
      </c>
    </row>
    <row r="127" spans="2:12" ht="18">
      <c r="B127" s="2" t="s">
        <v>701</v>
      </c>
      <c r="C127" t="s">
        <v>17</v>
      </c>
      <c r="D127" t="s">
        <v>18</v>
      </c>
      <c r="E127" t="s">
        <v>17</v>
      </c>
      <c r="F127" s="16" t="s">
        <v>577</v>
      </c>
      <c r="G127" s="56">
        <v>1</v>
      </c>
      <c r="H127" s="11">
        <v>70</v>
      </c>
      <c r="I127" s="11">
        <v>70</v>
      </c>
      <c r="K127" s="57" t="s">
        <v>590</v>
      </c>
      <c r="L127" s="11">
        <v>1</v>
      </c>
    </row>
    <row r="128" spans="2:12" ht="18">
      <c r="B128" s="2" t="s">
        <v>702</v>
      </c>
      <c r="C128" t="s">
        <v>18</v>
      </c>
      <c r="D128" t="s">
        <v>17</v>
      </c>
      <c r="E128" t="s">
        <v>18</v>
      </c>
      <c r="F128" s="16" t="s">
        <v>577</v>
      </c>
      <c r="G128" s="56">
        <v>3</v>
      </c>
      <c r="H128" s="11">
        <v>52</v>
      </c>
      <c r="I128" s="11">
        <v>52</v>
      </c>
      <c r="K128" t="s">
        <v>703</v>
      </c>
      <c r="L128" s="11">
        <v>9</v>
      </c>
    </row>
  </sheetData>
  <autoFilter ref="B71:M71" xr:uid="{9B705AD5-FC8F-4CF8-940D-A045B665805F}">
    <sortState xmlns:xlrd2="http://schemas.microsoft.com/office/spreadsheetml/2017/richdata2" ref="B72:M140">
      <sortCondition ref="J71"/>
    </sortState>
  </autoFilter>
  <hyperlinks>
    <hyperlink ref="B27" r:id="rId1" xr:uid="{8323D38E-E5B1-4AE6-966F-5BDF3471F63A}"/>
    <hyperlink ref="B5" r:id="rId2" xr:uid="{0328F3C4-99DD-4A50-80B7-E690A630BB12}"/>
    <hyperlink ref="B21" r:id="rId3" xr:uid="{27E54BEC-E042-4729-8546-5FA2681784B3}"/>
    <hyperlink ref="B44" r:id="rId4" xr:uid="{D023EF86-5537-4859-A815-AB3FC13452DD}"/>
    <hyperlink ref="B47" r:id="rId5" xr:uid="{A3C32409-A013-437C-A369-1ADE9DBE3FFB}"/>
    <hyperlink ref="B43" r:id="rId6" xr:uid="{58ABE462-A9C1-4B8F-9DB2-CB5261DEB2AE}"/>
    <hyperlink ref="B10" r:id="rId7" xr:uid="{7C9A8F55-04D7-4A35-9DA8-96C37A524C92}"/>
    <hyperlink ref="B45" r:id="rId8" xr:uid="{5C083866-5DE7-4C92-8F2E-8B5FF3120177}"/>
    <hyperlink ref="B22" r:id="rId9" xr:uid="{E3940DCE-231A-4761-B484-B5FC3981D907}"/>
    <hyperlink ref="B6" r:id="rId10" xr:uid="{F8E1EFA5-E480-402C-8DF5-D5393621652F}"/>
    <hyperlink ref="B38" r:id="rId11" xr:uid="{7ECE6869-06B7-41A4-94F6-BB97D7B6FD4F}"/>
    <hyperlink ref="B13" r:id="rId12" xr:uid="{D93AAE42-39E3-4B3E-AD0F-A4131EE13115}"/>
    <hyperlink ref="B28" r:id="rId13" xr:uid="{4344953C-B655-4A19-AC45-3D75F071964C}"/>
    <hyperlink ref="B19" r:id="rId14" xr:uid="{E4A31573-6D88-4DDE-9850-A0BF54B091AB}"/>
    <hyperlink ref="B26" r:id="rId15" xr:uid="{E4C1ABC1-0A06-4CE0-8787-B3AF4F0B9694}"/>
    <hyperlink ref="B25" r:id="rId16" xr:uid="{45FD4E2D-7763-45E0-A248-96A92BC194D5}"/>
    <hyperlink ref="B29" r:id="rId17" xr:uid="{8424085A-1ED6-4C1C-896C-8237FA5EE4B5}"/>
    <hyperlink ref="B24" r:id="rId18" xr:uid="{A5F189FC-8F0A-4CC2-9959-E2C0EC500387}"/>
    <hyperlink ref="B31" r:id="rId19" location="photo2" display="https://www.spiti24.gr/en/6862605 - photo2" xr:uid="{E005956E-2B66-4160-889B-ECE73B8E0FC1}"/>
    <hyperlink ref="B32" r:id="rId20" location="photo2" display="https://www.spiti24.gr/en/6339031 - photo2" xr:uid="{E4321104-FE3A-455F-BF07-23A4984DDD82}"/>
    <hyperlink ref="B7" r:id="rId21" xr:uid="{A58C0CC6-7BC0-40DC-9EBD-D5658242B70C}"/>
    <hyperlink ref="B46" r:id="rId22" xr:uid="{61587A68-E46D-49D7-B0F9-F6F2ECA4D13E}"/>
    <hyperlink ref="B14" r:id="rId23" xr:uid="{7CD7237F-24E2-417D-8A53-8201648F7853}"/>
    <hyperlink ref="B9" r:id="rId24" location="photo5" display="https://www.spiti24.gr/en/6386716 - photo5" xr:uid="{DC37FB6A-994D-43F7-AC48-E908B87A40E8}"/>
    <hyperlink ref="B20" r:id="rId25" xr:uid="{52D6255F-1A82-4E01-ABBB-C6657222725D}"/>
    <hyperlink ref="B8" r:id="rId26" xr:uid="{A960CCE5-EA8C-494A-B8F6-876CA62B5C71}"/>
    <hyperlink ref="B11" r:id="rId27" xr:uid="{EBA0FD7C-D448-499D-B272-BAF2328BEA12}"/>
    <hyperlink ref="B74" r:id="rId28" xr:uid="{013D6330-25AC-4C54-A446-1BFF5C11E6C3}"/>
    <hyperlink ref="B80" r:id="rId29" xr:uid="{E39E510F-B96F-46C2-A9BF-27E744CA3B69}"/>
    <hyperlink ref="B75" r:id="rId30" location="photo7" display="https://www.spiti24.gr/en/6150415 - photo7" xr:uid="{6D7B6919-4F77-481D-B8E5-9E882EF772E7}"/>
    <hyperlink ref="B103" r:id="rId31" xr:uid="{97836EAB-DF6F-48F3-A8A7-2348BF90EC09}"/>
    <hyperlink ref="B72" r:id="rId32" xr:uid="{F372C9A4-FF77-4C2E-A81A-4B4C7248C35A}"/>
    <hyperlink ref="B73" r:id="rId33" xr:uid="{0B1A829E-3D22-4166-8D90-1EC1469E70BE}"/>
    <hyperlink ref="B86" r:id="rId34" xr:uid="{29EBC5E5-8690-4D9F-BCFA-66EFBC6B0170}"/>
    <hyperlink ref="B97" r:id="rId35" xr:uid="{1A70C0EA-7D4E-441C-A3E7-9CAE0AEDCAB0}"/>
    <hyperlink ref="B87" r:id="rId36" xr:uid="{A4C1372E-9A94-4621-80CD-BA7569C6AC0C}"/>
    <hyperlink ref="B115" r:id="rId37" display="https://www.booking.com/hotel/gr/pink-flamingo-apartmen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294774101_135805653_3_0_0;no_rooms=1;room1=A%2CA;sb_price_type=total;type=total;ucfs=1&amp;" xr:uid="{A8B21438-27B4-49F8-87CD-57FB71647A61}"/>
    <hyperlink ref="B116" r:id="rId38" xr:uid="{EE523E16-30AF-4E0C-855F-B33661C6CF08}"/>
    <hyperlink ref="B117" r:id="rId39" display="https://www.booking.com/hotel/gr/your-home-away-from-home-thessaloniki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25595602_259539185_2_0_0;no_rooms=1;room1=A%2CA;sb_price_type=total;type=total;ucfs=1&amp;" xr:uid="{640B47B7-613B-45DC-B6E7-BBD85803B01E}"/>
    <hyperlink ref="B118" r:id="rId40" display="https://www.booking.com/hotel/gr/historical-sidewalk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16170201_179361709_3_0_0;no_rooms=1;room1=A%2CA;sb_price_type=total;type=total;ucfs=1&amp;" xr:uid="{E6786BC0-4957-4380-B0ED-90C1B28F28A0}"/>
    <hyperlink ref="B119" r:id="rId41" display="https://www.booking.com/hotel/gr/thess-residences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518155001_265741098_2_0_0;no_rooms=1;room1=A%2CA;sb_price_type=total;type=total;ucfs=1&amp;" xr:uid="{98CEF2DC-25FE-4BDA-8155-229ECE1D15BC}"/>
    <hyperlink ref="B120" r:id="rId42" display="https://www.booking.com/hotel/gr/35b-karaole-kai-demetriou-ton-kuprion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400541601_242944300_2_0_0;no_rooms=1;room1=A%2CA;sb_price_type=total;type=total;ucfs=1&amp;" xr:uid="{7A02FF3F-44A7-4A5D-AB93-475030113894}"/>
    <hyperlink ref="B121" r:id="rId43" display="https://www.booking.com/hotel/gr/vardaris-luxury-aprt.he.html?aid=376388;label=booking-name-he-ZjzRvp_RD_yeZ9lEt5OinQS267777970027%3Apl%3Ata%3Ap1%3Ap22%2C563%2C000%3Aac%3Aap%3Aneg%3Afi%3Atikwd-65526620%3Alp1007967%3Ali%3Adec%3Adm%3Appccp%3DUmFuZG9tSVYkc2RlIyh9YcX_GyndjDE1z6LWmEwkC5A;sid=5804e9afe3595e6b5e08a0c266cb138b;atlas_src=sr_iw_btn;checkin=2020-07-15;checkout=2020-07-16;dest_id=-829252;dest_type=city;dist=0;group_adults=2;group_children=0;highlighted_blocks=639878901_255985836_2_0_0;no_rooms=1;room1=A%2CA;sb_price_type=total;type=total;ucfs=1&amp;" xr:uid="{DFF58E54-22B7-48F8-9D90-981DA71DF6B6}"/>
    <hyperlink ref="B122" r:id="rId44" xr:uid="{CA91CB8A-6621-4EB2-829C-B908858F609D}"/>
    <hyperlink ref="B123" r:id="rId45" xr:uid="{F630E4A5-3F02-4600-8A0F-9160F0EBA743}"/>
    <hyperlink ref="B124" r:id="rId46" xr:uid="{3B889E18-0255-4FC1-9D0C-3D165304AE2D}"/>
    <hyperlink ref="B125" r:id="rId47" xr:uid="{324CCA70-4055-45C7-90DB-FBF0EBDF7817}"/>
    <hyperlink ref="B126" r:id="rId48" xr:uid="{8ACE2842-1C5F-4BBA-A64B-CDDD4FA22DE3}"/>
    <hyperlink ref="B127" r:id="rId49" xr:uid="{D8B197A0-10E6-4E61-A31A-CD0A4C0259C2}"/>
    <hyperlink ref="B128" r:id="rId50" xr:uid="{DE733B9A-0C29-40F9-AB3A-B7C9CCC377D0}"/>
    <hyperlink ref="B12" r:id="rId51" xr:uid="{2FA953EF-6512-47A7-8E89-48DA09B68EA8}"/>
    <hyperlink ref="B36" r:id="rId52" location="anchor-general" display="https://en.spitogatos.gr/property/119568820 - anchor-general" xr:uid="{0D8995EB-2A05-4ACE-83B8-A9766C699405}"/>
    <hyperlink ref="B82" r:id="rId53" xr:uid="{4A622555-C75C-4E07-9761-9292BAC3497D}"/>
    <hyperlink ref="B85" r:id="rId54" xr:uid="{BE9F9C25-451E-44C2-8FCD-6ABD0EECFFC3}"/>
    <hyperlink ref="B83" r:id="rId55" xr:uid="{AEDC7B74-B6BD-4A3C-8CD5-184C92122BF7}"/>
    <hyperlink ref="B84" r:id="rId56" xr:uid="{E69E237B-AB45-4FD7-9337-718DDB53385C}"/>
    <hyperlink ref="B81" r:id="rId57" xr:uid="{31406D16-5BFF-48D0-8EC7-F6B9AA6E3C43}"/>
    <hyperlink ref="B88" r:id="rId58" xr:uid="{0B926C50-099D-4E3B-B694-BE2FDB6BF2E3}"/>
    <hyperlink ref="B95" r:id="rId59" xr:uid="{5610F1C1-31A8-4790-8295-1EDDB9171867}"/>
    <hyperlink ref="B94" r:id="rId60" xr:uid="{955BF7C4-637E-4790-8AE6-15EBB0240A03}"/>
    <hyperlink ref="B93" r:id="rId61" xr:uid="{2969B71F-EA7B-4630-AF8A-18FB58FE50F4}"/>
    <hyperlink ref="B98" r:id="rId62" xr:uid="{F1C86820-AEED-499E-AF85-6CB0EEFB9380}"/>
    <hyperlink ref="B96" r:id="rId63" location="photo7" display="https://www.spiti24.gr/en/6655938 - photo7" xr:uid="{4C9F7E1A-DF97-4A48-8F09-6A6A526E22AB}"/>
    <hyperlink ref="B23" r:id="rId64" xr:uid="{3F64F051-F32B-4075-9F41-37F588E8C36A}"/>
    <hyperlink ref="B42" r:id="rId65" xr:uid="{83D945BD-7E3A-434F-B27A-E60D2E93FE64}"/>
    <hyperlink ref="B30" r:id="rId66" xr:uid="{354FCCC3-1F93-44DF-99BA-898526F1AB85}"/>
    <hyperlink ref="B37" r:id="rId67" xr:uid="{647E7EBC-4481-4328-9CF4-B097C005EFA3}"/>
  </hyperlinks>
  <pageMargins left="0.7" right="0.7" top="0.75" bottom="0.75" header="0.3" footer="0.3"/>
  <pageSetup paperSize="9" orientation="portrait" horizontalDpi="0" verticalDpi="0" r:id="rId6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9A4A-28C3-457B-8282-820EBC728D78}">
  <dimension ref="A3:M3"/>
  <sheetViews>
    <sheetView rightToLeft="1" workbookViewId="0">
      <selection activeCell="A3" sqref="A3:XFD3"/>
    </sheetView>
  </sheetViews>
  <sheetFormatPr defaultRowHeight="14.25"/>
  <sheetData>
    <row r="3" spans="1:13" s="3" customFormat="1" ht="5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224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8F1C-5A69-4C78-BB27-B7C5BB36C952}">
  <dimension ref="A2:P154"/>
  <sheetViews>
    <sheetView rightToLeft="1" topLeftCell="A31" workbookViewId="0">
      <selection activeCell="G90" sqref="G90"/>
    </sheetView>
  </sheetViews>
  <sheetFormatPr defaultRowHeight="14.25"/>
  <cols>
    <col min="1" max="1" width="31" customWidth="1"/>
    <col min="6" max="6" width="11.375" customWidth="1"/>
    <col min="7" max="7" width="12.375" customWidth="1"/>
    <col min="8" max="8" width="10.875" bestFit="1" customWidth="1"/>
    <col min="9" max="9" width="13" bestFit="1" customWidth="1"/>
    <col min="11" max="11" width="18.875" customWidth="1"/>
    <col min="12" max="12" width="12.875" customWidth="1"/>
    <col min="13" max="13" width="9.875" bestFit="1" customWidth="1"/>
    <col min="14" max="14" width="12.375" bestFit="1" customWidth="1"/>
  </cols>
  <sheetData>
    <row r="2" spans="1:15" ht="20.25">
      <c r="G2" s="35" t="s">
        <v>0</v>
      </c>
      <c r="H2" s="81">
        <f>AVERAGE(H4:H12)</f>
        <v>1998</v>
      </c>
      <c r="I2" s="81">
        <f>AVERAGE(I4:I12)</f>
        <v>71222.222222222219</v>
      </c>
    </row>
    <row r="3" spans="1:15" s="3" customFormat="1" ht="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224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367</v>
      </c>
    </row>
    <row r="4" spans="1:15">
      <c r="A4" s="2" t="s">
        <v>704</v>
      </c>
      <c r="B4" t="s">
        <v>17</v>
      </c>
      <c r="C4" t="s">
        <v>17</v>
      </c>
      <c r="D4" t="s">
        <v>18</v>
      </c>
      <c r="E4" t="s">
        <v>17</v>
      </c>
      <c r="F4" t="s">
        <v>59</v>
      </c>
      <c r="G4" s="59" t="s">
        <v>705</v>
      </c>
      <c r="H4" s="31">
        <v>1800</v>
      </c>
      <c r="I4" s="31">
        <v>45000</v>
      </c>
      <c r="J4">
        <v>25</v>
      </c>
      <c r="K4" t="s">
        <v>706</v>
      </c>
      <c r="M4" s="27">
        <v>44041</v>
      </c>
      <c r="N4" s="11"/>
      <c r="O4" s="11"/>
    </row>
    <row r="5" spans="1:15">
      <c r="A5" s="2" t="s">
        <v>707</v>
      </c>
      <c r="B5" t="s">
        <v>17</v>
      </c>
      <c r="C5" t="s">
        <v>17</v>
      </c>
      <c r="D5" t="s">
        <v>17</v>
      </c>
      <c r="E5" t="s">
        <v>17</v>
      </c>
      <c r="F5">
        <v>7</v>
      </c>
      <c r="G5" s="59" t="s">
        <v>705</v>
      </c>
      <c r="H5" s="31">
        <v>1971</v>
      </c>
      <c r="I5" s="31">
        <v>69000</v>
      </c>
      <c r="J5">
        <v>35</v>
      </c>
      <c r="K5" t="s">
        <v>708</v>
      </c>
      <c r="M5" s="27">
        <v>44034</v>
      </c>
      <c r="N5" s="11"/>
      <c r="O5" s="11"/>
    </row>
    <row r="6" spans="1:15">
      <c r="A6" s="2" t="s">
        <v>709</v>
      </c>
      <c r="B6" t="s">
        <v>17</v>
      </c>
      <c r="C6" t="s">
        <v>17</v>
      </c>
      <c r="D6" t="s">
        <v>17</v>
      </c>
      <c r="E6" t="s">
        <v>17</v>
      </c>
      <c r="F6">
        <v>2</v>
      </c>
      <c r="G6" s="59" t="s">
        <v>705</v>
      </c>
      <c r="H6" s="31">
        <v>2286</v>
      </c>
      <c r="I6" s="31">
        <v>80000</v>
      </c>
      <c r="J6">
        <v>35</v>
      </c>
      <c r="K6" t="s">
        <v>710</v>
      </c>
      <c r="M6" s="27">
        <v>44034</v>
      </c>
      <c r="N6" s="11"/>
      <c r="O6" s="11"/>
    </row>
    <row r="7" spans="1:15">
      <c r="A7" s="2" t="s">
        <v>711</v>
      </c>
      <c r="B7" t="s">
        <v>17</v>
      </c>
      <c r="C7" t="s">
        <v>17</v>
      </c>
      <c r="D7" t="s">
        <v>17</v>
      </c>
      <c r="E7" t="s">
        <v>17</v>
      </c>
      <c r="F7">
        <v>6</v>
      </c>
      <c r="G7" s="59" t="s">
        <v>705</v>
      </c>
      <c r="H7" s="31">
        <v>1975</v>
      </c>
      <c r="I7" s="31">
        <v>79000</v>
      </c>
      <c r="J7">
        <v>40</v>
      </c>
      <c r="K7" t="s">
        <v>708</v>
      </c>
      <c r="M7" s="27">
        <v>44035</v>
      </c>
      <c r="N7" s="11"/>
      <c r="O7" s="11"/>
    </row>
    <row r="8" spans="1:15">
      <c r="A8" s="2" t="s">
        <v>712</v>
      </c>
      <c r="B8" t="s">
        <v>17</v>
      </c>
      <c r="C8" t="s">
        <v>17</v>
      </c>
      <c r="D8" t="s">
        <v>17</v>
      </c>
      <c r="E8" t="s">
        <v>17</v>
      </c>
      <c r="F8">
        <v>2</v>
      </c>
      <c r="G8" s="59" t="s">
        <v>705</v>
      </c>
      <c r="H8" s="31">
        <v>1925</v>
      </c>
      <c r="I8" s="31">
        <v>77000</v>
      </c>
      <c r="J8">
        <v>40</v>
      </c>
      <c r="K8" t="s">
        <v>713</v>
      </c>
      <c r="M8" s="27">
        <v>44039</v>
      </c>
      <c r="N8" s="11"/>
      <c r="O8" s="11"/>
    </row>
    <row r="9" spans="1:15">
      <c r="A9" s="2" t="s">
        <v>714</v>
      </c>
      <c r="B9" t="s">
        <v>17</v>
      </c>
      <c r="C9" t="s">
        <v>17</v>
      </c>
      <c r="D9" t="s">
        <v>18</v>
      </c>
      <c r="E9" t="s">
        <v>17</v>
      </c>
      <c r="F9">
        <v>6</v>
      </c>
      <c r="G9" s="59" t="s">
        <v>705</v>
      </c>
      <c r="H9" s="31">
        <v>1725</v>
      </c>
      <c r="I9" s="31">
        <v>69000</v>
      </c>
      <c r="J9">
        <v>40</v>
      </c>
      <c r="K9" t="s">
        <v>715</v>
      </c>
      <c r="M9" s="27">
        <v>44053</v>
      </c>
      <c r="N9" s="11"/>
      <c r="O9" s="11"/>
    </row>
    <row r="10" spans="1:15">
      <c r="A10" s="2" t="s">
        <v>716</v>
      </c>
      <c r="B10" t="s">
        <v>17</v>
      </c>
      <c r="C10" t="s">
        <v>17</v>
      </c>
      <c r="D10" t="s">
        <v>18</v>
      </c>
      <c r="E10" t="s">
        <v>17</v>
      </c>
      <c r="F10">
        <v>2</v>
      </c>
      <c r="G10" s="59" t="s">
        <v>705</v>
      </c>
      <c r="H10" s="31">
        <v>2125</v>
      </c>
      <c r="I10" s="31">
        <v>85000</v>
      </c>
      <c r="J10">
        <v>40</v>
      </c>
      <c r="K10" t="s">
        <v>717</v>
      </c>
      <c r="M10" s="27">
        <v>44039</v>
      </c>
      <c r="N10" s="11"/>
      <c r="O10" s="11"/>
    </row>
    <row r="11" spans="1:15">
      <c r="A11" s="2" t="s">
        <v>718</v>
      </c>
      <c r="B11" t="s">
        <v>17</v>
      </c>
      <c r="C11" t="s">
        <v>17</v>
      </c>
      <c r="D11" t="s">
        <v>17</v>
      </c>
      <c r="E11" t="s">
        <v>17</v>
      </c>
      <c r="F11">
        <v>1</v>
      </c>
      <c r="G11" s="59" t="s">
        <v>705</v>
      </c>
      <c r="H11" s="31">
        <v>2200</v>
      </c>
      <c r="I11" s="31">
        <v>88000</v>
      </c>
      <c r="J11">
        <v>40</v>
      </c>
      <c r="K11" t="s">
        <v>719</v>
      </c>
      <c r="M11" s="27">
        <v>44053</v>
      </c>
      <c r="N11" s="11"/>
      <c r="O11" s="11"/>
    </row>
    <row r="12" spans="1:15">
      <c r="A12" s="2" t="s">
        <v>720</v>
      </c>
      <c r="B12" t="s">
        <v>17</v>
      </c>
      <c r="C12" t="s">
        <v>17</v>
      </c>
      <c r="D12" t="s">
        <v>17</v>
      </c>
      <c r="E12" t="s">
        <v>17</v>
      </c>
      <c r="F12">
        <v>6</v>
      </c>
      <c r="G12" s="59" t="s">
        <v>705</v>
      </c>
      <c r="H12" s="31">
        <v>1975</v>
      </c>
      <c r="I12" s="31">
        <v>49000</v>
      </c>
      <c r="J12">
        <v>40</v>
      </c>
      <c r="K12" t="s">
        <v>721</v>
      </c>
      <c r="M12" s="27">
        <v>44052</v>
      </c>
      <c r="N12" s="11"/>
      <c r="O12" s="11"/>
    </row>
    <row r="13" spans="1:15">
      <c r="A13" s="2"/>
      <c r="G13" s="59"/>
      <c r="H13" s="31"/>
      <c r="I13" s="31"/>
      <c r="M13" s="27"/>
      <c r="N13" s="11"/>
      <c r="O13" s="11"/>
    </row>
    <row r="14" spans="1:15">
      <c r="A14" s="2"/>
      <c r="G14" s="59"/>
      <c r="H14" s="31"/>
      <c r="I14" s="31"/>
      <c r="M14" s="27"/>
      <c r="N14" s="11"/>
      <c r="O14" s="11"/>
    </row>
    <row r="15" spans="1:15">
      <c r="A15" s="2"/>
      <c r="G15" s="59"/>
      <c r="H15" s="101">
        <f>AVERAGE(H17:H21,H24:H26)</f>
        <v>1728.2857142857142</v>
      </c>
      <c r="I15" s="101">
        <f>AVERAGE(I17:I21,I24:I25)</f>
        <v>90285.71428571429</v>
      </c>
      <c r="M15" s="27"/>
      <c r="N15" s="11"/>
      <c r="O15" s="11"/>
    </row>
    <row r="16" spans="1:15" s="3" customFormat="1" ht="36">
      <c r="A16" s="5" t="s">
        <v>2</v>
      </c>
      <c r="B16" s="5" t="s">
        <v>3</v>
      </c>
      <c r="C16" s="5" t="s">
        <v>4</v>
      </c>
      <c r="D16" s="5" t="s">
        <v>5</v>
      </c>
      <c r="E16" s="5" t="s">
        <v>6</v>
      </c>
      <c r="F16" s="5" t="s">
        <v>7</v>
      </c>
      <c r="G16" s="5" t="s">
        <v>224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367</v>
      </c>
    </row>
    <row r="17" spans="1:15">
      <c r="A17" s="2" t="s">
        <v>722</v>
      </c>
      <c r="B17" t="s">
        <v>18</v>
      </c>
      <c r="C17" t="s">
        <v>17</v>
      </c>
      <c r="D17" t="s">
        <v>17</v>
      </c>
      <c r="E17" t="s">
        <v>17</v>
      </c>
      <c r="F17">
        <v>1</v>
      </c>
      <c r="G17" s="59" t="s">
        <v>705</v>
      </c>
      <c r="H17" s="31">
        <v>1341</v>
      </c>
      <c r="I17" s="31">
        <v>110000</v>
      </c>
      <c r="J17">
        <v>42</v>
      </c>
      <c r="K17" t="s">
        <v>723</v>
      </c>
      <c r="M17" s="27">
        <v>44029</v>
      </c>
      <c r="N17" s="11"/>
      <c r="O17" s="11"/>
    </row>
    <row r="18" spans="1:15">
      <c r="A18" s="2" t="s">
        <v>724</v>
      </c>
      <c r="B18" t="s">
        <v>18</v>
      </c>
      <c r="C18" t="s">
        <v>17</v>
      </c>
      <c r="D18" t="s">
        <v>17</v>
      </c>
      <c r="E18" t="s">
        <v>17</v>
      </c>
      <c r="F18">
        <v>4</v>
      </c>
      <c r="G18" s="59" t="s">
        <v>705</v>
      </c>
      <c r="H18" s="31">
        <v>1568</v>
      </c>
      <c r="I18" s="31">
        <v>69000</v>
      </c>
      <c r="J18">
        <v>44</v>
      </c>
      <c r="K18" t="s">
        <v>725</v>
      </c>
      <c r="M18" s="27">
        <v>44018</v>
      </c>
      <c r="N18" s="11"/>
      <c r="O18" s="11"/>
    </row>
    <row r="19" spans="1:15">
      <c r="A19" s="2" t="s">
        <v>726</v>
      </c>
      <c r="B19" t="s">
        <v>17</v>
      </c>
      <c r="C19" t="s">
        <v>17</v>
      </c>
      <c r="D19" t="s">
        <v>17</v>
      </c>
      <c r="E19" t="s">
        <v>17</v>
      </c>
      <c r="F19">
        <v>1</v>
      </c>
      <c r="G19" s="59" t="s">
        <v>705</v>
      </c>
      <c r="H19" s="31">
        <v>1956</v>
      </c>
      <c r="I19" s="31">
        <v>88000</v>
      </c>
      <c r="J19">
        <v>45</v>
      </c>
      <c r="K19" t="s">
        <v>727</v>
      </c>
      <c r="M19" s="27">
        <v>44053</v>
      </c>
      <c r="N19" s="11"/>
      <c r="O19" s="11"/>
    </row>
    <row r="20" spans="1:15">
      <c r="A20" s="2" t="s">
        <v>728</v>
      </c>
      <c r="B20" t="s">
        <v>18</v>
      </c>
      <c r="C20" t="s">
        <v>18</v>
      </c>
      <c r="D20" t="s">
        <v>17</v>
      </c>
      <c r="E20" t="s">
        <v>17</v>
      </c>
      <c r="F20">
        <v>2</v>
      </c>
      <c r="G20" s="59" t="s">
        <v>705</v>
      </c>
      <c r="H20" s="31">
        <v>1563</v>
      </c>
      <c r="I20" s="31">
        <v>75000</v>
      </c>
      <c r="J20">
        <v>48</v>
      </c>
      <c r="K20" t="s">
        <v>729</v>
      </c>
      <c r="M20" s="27">
        <v>44028</v>
      </c>
      <c r="N20" s="11"/>
      <c r="O20" s="11"/>
    </row>
    <row r="21" spans="1:15">
      <c r="A21" s="2" t="s">
        <v>730</v>
      </c>
      <c r="B21" t="s">
        <v>17</v>
      </c>
      <c r="C21" t="s">
        <v>17</v>
      </c>
      <c r="D21" t="s">
        <v>17</v>
      </c>
      <c r="E21" t="s">
        <v>17</v>
      </c>
      <c r="F21">
        <v>3</v>
      </c>
      <c r="G21" s="59" t="s">
        <v>705</v>
      </c>
      <c r="H21" s="31">
        <v>1900</v>
      </c>
      <c r="I21" s="31">
        <v>95000</v>
      </c>
      <c r="J21">
        <v>50</v>
      </c>
      <c r="K21" t="s">
        <v>731</v>
      </c>
      <c r="M21" s="27">
        <v>44041</v>
      </c>
      <c r="N21" s="11"/>
      <c r="O21" s="11"/>
    </row>
    <row r="22" spans="1:15">
      <c r="A22" s="2" t="s">
        <v>732</v>
      </c>
      <c r="B22" t="s">
        <v>17</v>
      </c>
      <c r="C22" t="s">
        <v>17</v>
      </c>
      <c r="D22" t="s">
        <v>18</v>
      </c>
      <c r="E22" t="s">
        <v>17</v>
      </c>
      <c r="F22" t="s">
        <v>59</v>
      </c>
      <c r="G22" s="59" t="s">
        <v>705</v>
      </c>
      <c r="H22" s="31">
        <v>1100</v>
      </c>
      <c r="I22" s="31">
        <v>60000</v>
      </c>
      <c r="J22">
        <v>50</v>
      </c>
      <c r="K22" t="s">
        <v>733</v>
      </c>
      <c r="M22" s="27">
        <v>44020</v>
      </c>
      <c r="N22" s="11">
        <v>55000</v>
      </c>
      <c r="O22" s="11"/>
    </row>
    <row r="23" spans="1:15">
      <c r="A23" s="2" t="s">
        <v>734</v>
      </c>
      <c r="B23" t="s">
        <v>18</v>
      </c>
      <c r="C23" t="s">
        <v>17</v>
      </c>
      <c r="D23" t="s">
        <v>18</v>
      </c>
      <c r="E23" t="s">
        <v>18</v>
      </c>
      <c r="F23" t="s">
        <v>59</v>
      </c>
      <c r="G23" s="59" t="s">
        <v>705</v>
      </c>
      <c r="H23" s="31">
        <v>1300</v>
      </c>
      <c r="I23" s="31">
        <v>65000</v>
      </c>
      <c r="J23">
        <v>50</v>
      </c>
      <c r="K23" t="s">
        <v>735</v>
      </c>
      <c r="M23" s="27">
        <v>44052</v>
      </c>
      <c r="N23" s="11"/>
      <c r="O23" s="11"/>
    </row>
    <row r="24" spans="1:15">
      <c r="A24" s="2" t="s">
        <v>736</v>
      </c>
      <c r="B24" t="s">
        <v>17</v>
      </c>
      <c r="C24" t="s">
        <v>17</v>
      </c>
      <c r="D24" t="s">
        <v>17</v>
      </c>
      <c r="E24" t="s">
        <v>18</v>
      </c>
      <c r="F24">
        <v>1</v>
      </c>
      <c r="G24" s="59" t="s">
        <v>705</v>
      </c>
      <c r="H24" s="31">
        <v>1600</v>
      </c>
      <c r="I24" s="31">
        <v>80000</v>
      </c>
      <c r="J24">
        <v>50</v>
      </c>
      <c r="K24" t="s">
        <v>737</v>
      </c>
      <c r="M24" s="27">
        <v>44053</v>
      </c>
      <c r="N24" s="11"/>
      <c r="O24" s="11"/>
    </row>
    <row r="25" spans="1:15">
      <c r="A25" s="2" t="s">
        <v>738</v>
      </c>
      <c r="B25" t="s">
        <v>18</v>
      </c>
      <c r="C25" t="s">
        <v>18</v>
      </c>
      <c r="D25" t="s">
        <v>17</v>
      </c>
      <c r="E25" t="s">
        <v>17</v>
      </c>
      <c r="F25">
        <v>1</v>
      </c>
      <c r="G25" s="59" t="s">
        <v>705</v>
      </c>
      <c r="H25" s="31">
        <v>2170</v>
      </c>
      <c r="I25" s="31">
        <v>115000</v>
      </c>
      <c r="J25">
        <v>53</v>
      </c>
      <c r="K25" t="s">
        <v>739</v>
      </c>
      <c r="M25" s="27">
        <v>44042</v>
      </c>
      <c r="N25" s="11"/>
      <c r="O25" s="11"/>
    </row>
    <row r="26" spans="1:15">
      <c r="A26" s="2"/>
      <c r="G26" s="59"/>
      <c r="H26" s="31"/>
      <c r="I26" s="31"/>
      <c r="M26" s="27"/>
      <c r="N26" s="11"/>
      <c r="O26" s="11"/>
    </row>
    <row r="27" spans="1:15">
      <c r="A27" s="2"/>
      <c r="G27" s="59"/>
      <c r="H27" s="31"/>
      <c r="I27" s="31"/>
      <c r="M27" s="27"/>
      <c r="N27" s="11"/>
      <c r="O27" s="11"/>
    </row>
    <row r="28" spans="1:15">
      <c r="A28" s="2"/>
      <c r="G28" s="59"/>
      <c r="H28" s="101">
        <f>AVERAGE(H30:H32)</f>
        <v>1925</v>
      </c>
      <c r="I28" s="101">
        <f>AVERAGE(I30:I32)</f>
        <v>140000</v>
      </c>
      <c r="M28" s="27"/>
      <c r="N28" s="11"/>
      <c r="O28" s="11"/>
    </row>
    <row r="29" spans="1:15" s="3" customFormat="1" ht="36">
      <c r="A29" s="5" t="s">
        <v>2</v>
      </c>
      <c r="B29" s="5" t="s">
        <v>3</v>
      </c>
      <c r="C29" s="5" t="s">
        <v>4</v>
      </c>
      <c r="D29" s="5" t="s">
        <v>5</v>
      </c>
      <c r="E29" s="5" t="s">
        <v>6</v>
      </c>
      <c r="F29" s="5" t="s">
        <v>7</v>
      </c>
      <c r="G29" s="5" t="s">
        <v>224</v>
      </c>
      <c r="H29" s="5" t="s">
        <v>8</v>
      </c>
      <c r="I29" s="5" t="s">
        <v>9</v>
      </c>
      <c r="J29" s="5" t="s">
        <v>10</v>
      </c>
      <c r="K29" s="5" t="s">
        <v>11</v>
      </c>
      <c r="L29" s="5" t="s">
        <v>12</v>
      </c>
      <c r="M29" s="5" t="s">
        <v>13</v>
      </c>
      <c r="N29" s="5" t="s">
        <v>367</v>
      </c>
    </row>
    <row r="30" spans="1:15">
      <c r="A30" s="2" t="s">
        <v>740</v>
      </c>
      <c r="B30" t="s">
        <v>17</v>
      </c>
      <c r="C30" t="s">
        <v>17</v>
      </c>
      <c r="D30" t="s">
        <v>17</v>
      </c>
      <c r="E30" t="s">
        <v>17</v>
      </c>
      <c r="F30">
        <v>5</v>
      </c>
      <c r="G30" s="59" t="s">
        <v>705</v>
      </c>
      <c r="H30" s="31">
        <v>1282</v>
      </c>
      <c r="I30" s="31">
        <v>117000</v>
      </c>
      <c r="J30">
        <v>64</v>
      </c>
      <c r="K30" t="s">
        <v>741</v>
      </c>
      <c r="M30" s="27">
        <v>44042</v>
      </c>
      <c r="N30" s="11"/>
      <c r="O30" s="11"/>
    </row>
    <row r="31" spans="1:15">
      <c r="A31" s="2" t="s">
        <v>742</v>
      </c>
      <c r="B31" t="s">
        <v>17</v>
      </c>
      <c r="C31" t="s">
        <v>17</v>
      </c>
      <c r="D31" t="s">
        <v>17</v>
      </c>
      <c r="E31" t="s">
        <v>17</v>
      </c>
      <c r="F31">
        <v>5</v>
      </c>
      <c r="G31" s="59" t="s">
        <v>705</v>
      </c>
      <c r="H31" s="31">
        <v>1922</v>
      </c>
      <c r="I31" s="31">
        <v>123000</v>
      </c>
      <c r="J31">
        <v>64</v>
      </c>
      <c r="K31" t="s">
        <v>743</v>
      </c>
      <c r="M31" s="27">
        <v>44052</v>
      </c>
      <c r="N31" s="11"/>
      <c r="O31" s="11"/>
    </row>
    <row r="32" spans="1:15">
      <c r="A32" s="2" t="s">
        <v>744</v>
      </c>
      <c r="B32" t="s">
        <v>17</v>
      </c>
      <c r="C32" t="s">
        <v>17</v>
      </c>
      <c r="D32" t="s">
        <v>17</v>
      </c>
      <c r="E32" t="s">
        <v>17</v>
      </c>
      <c r="F32">
        <v>5</v>
      </c>
      <c r="G32" s="59" t="s">
        <v>705</v>
      </c>
      <c r="H32" s="31">
        <v>2571</v>
      </c>
      <c r="I32" s="31">
        <v>180000</v>
      </c>
      <c r="J32">
        <v>70</v>
      </c>
      <c r="K32" t="s">
        <v>745</v>
      </c>
      <c r="M32" s="27">
        <v>44032</v>
      </c>
      <c r="N32" s="11"/>
      <c r="O32" s="11"/>
    </row>
    <row r="33" spans="1:15">
      <c r="A33" s="2"/>
      <c r="G33" s="59"/>
      <c r="H33" s="31"/>
      <c r="I33" s="31"/>
      <c r="M33" s="27"/>
      <c r="N33" s="11"/>
      <c r="O33" s="11"/>
    </row>
    <row r="34" spans="1:15">
      <c r="A34" s="2"/>
      <c r="G34" s="59"/>
      <c r="H34" s="31"/>
      <c r="I34" s="31"/>
      <c r="M34" s="27"/>
      <c r="N34" s="11"/>
      <c r="O34" s="11"/>
    </row>
    <row r="35" spans="1:15">
      <c r="A35" s="2"/>
      <c r="G35" s="59"/>
      <c r="H35" s="31"/>
      <c r="I35" s="31"/>
      <c r="M35" s="27"/>
      <c r="N35" s="11"/>
      <c r="O35" s="11"/>
    </row>
    <row r="36" spans="1:15">
      <c r="A36" s="2"/>
      <c r="G36" s="59"/>
      <c r="H36" s="101">
        <f>AVERAGE(H39:H40,H43:H45,H48,H51)</f>
        <v>1745.4285714285713</v>
      </c>
      <c r="I36" s="101">
        <f>AVERAGE(I39:I40,I43:I44,I48:I49,I51)</f>
        <v>141428.57142857142</v>
      </c>
      <c r="M36" s="27"/>
      <c r="N36" s="11"/>
      <c r="O36" s="11"/>
    </row>
    <row r="37" spans="1:15" s="3" customFormat="1" ht="36">
      <c r="A37" s="5" t="s">
        <v>2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7</v>
      </c>
      <c r="G37" s="5" t="s">
        <v>224</v>
      </c>
      <c r="H37" s="5" t="s">
        <v>8</v>
      </c>
      <c r="I37" s="5" t="s">
        <v>9</v>
      </c>
      <c r="J37" s="5" t="s">
        <v>10</v>
      </c>
      <c r="K37" s="5" t="s">
        <v>11</v>
      </c>
      <c r="L37" s="5" t="s">
        <v>12</v>
      </c>
      <c r="M37" s="5" t="s">
        <v>13</v>
      </c>
      <c r="N37" s="5" t="s">
        <v>367</v>
      </c>
    </row>
    <row r="38" spans="1:15">
      <c r="A38" s="2" t="s">
        <v>746</v>
      </c>
      <c r="B38" t="s">
        <v>17</v>
      </c>
      <c r="C38" t="s">
        <v>18</v>
      </c>
      <c r="D38" t="s">
        <v>18</v>
      </c>
      <c r="E38" t="s">
        <v>18</v>
      </c>
      <c r="F38">
        <v>1</v>
      </c>
      <c r="G38" s="59" t="s">
        <v>705</v>
      </c>
      <c r="H38" s="31">
        <v>1733</v>
      </c>
      <c r="I38" s="31">
        <v>48000</v>
      </c>
      <c r="J38">
        <v>75</v>
      </c>
      <c r="K38" t="s">
        <v>747</v>
      </c>
      <c r="M38" s="27">
        <v>44039</v>
      </c>
      <c r="N38" s="11"/>
      <c r="O38" s="11"/>
    </row>
    <row r="39" spans="1:15">
      <c r="A39" s="2" t="s">
        <v>748</v>
      </c>
      <c r="B39" t="s">
        <v>18</v>
      </c>
      <c r="C39" t="s">
        <v>17</v>
      </c>
      <c r="D39" t="s">
        <v>17</v>
      </c>
      <c r="E39" t="s">
        <v>17</v>
      </c>
      <c r="F39">
        <v>1</v>
      </c>
      <c r="G39" s="59" t="s">
        <v>705</v>
      </c>
      <c r="H39" s="31">
        <v>1933</v>
      </c>
      <c r="I39" s="31">
        <v>145000</v>
      </c>
      <c r="J39">
        <v>75</v>
      </c>
      <c r="K39" t="s">
        <v>749</v>
      </c>
      <c r="M39" s="27">
        <v>44038</v>
      </c>
      <c r="N39" s="11"/>
      <c r="O39" s="11"/>
    </row>
    <row r="40" spans="1:15">
      <c r="A40" s="2" t="s">
        <v>750</v>
      </c>
      <c r="B40" t="s">
        <v>17</v>
      </c>
      <c r="C40" t="s">
        <v>17</v>
      </c>
      <c r="D40" t="s">
        <v>17</v>
      </c>
      <c r="E40" t="s">
        <v>17</v>
      </c>
      <c r="F40">
        <v>1</v>
      </c>
      <c r="G40" s="59" t="s">
        <v>705</v>
      </c>
      <c r="H40" s="31">
        <v>1667</v>
      </c>
      <c r="I40" s="31">
        <v>125000</v>
      </c>
      <c r="J40">
        <v>75</v>
      </c>
      <c r="K40" t="s">
        <v>751</v>
      </c>
      <c r="M40" s="27">
        <v>44052</v>
      </c>
      <c r="N40" s="11"/>
      <c r="O40" s="11"/>
    </row>
    <row r="41" spans="1:15">
      <c r="A41" s="2" t="s">
        <v>752</v>
      </c>
      <c r="B41" t="s">
        <v>18</v>
      </c>
      <c r="C41" t="s">
        <v>18</v>
      </c>
      <c r="D41" t="s">
        <v>17</v>
      </c>
      <c r="E41" t="s">
        <v>18</v>
      </c>
      <c r="F41">
        <v>1</v>
      </c>
      <c r="G41" s="59" t="s">
        <v>705</v>
      </c>
      <c r="H41" s="31">
        <v>2013</v>
      </c>
      <c r="I41" s="31">
        <v>155000</v>
      </c>
      <c r="J41">
        <v>77</v>
      </c>
      <c r="K41" t="s">
        <v>753</v>
      </c>
      <c r="M41" s="27">
        <v>44017</v>
      </c>
      <c r="N41" s="11"/>
      <c r="O41" s="11"/>
    </row>
    <row r="42" spans="1:15">
      <c r="A42" s="2" t="s">
        <v>754</v>
      </c>
      <c r="B42" t="s">
        <v>18</v>
      </c>
      <c r="C42" t="s">
        <v>18</v>
      </c>
      <c r="D42" t="s">
        <v>17</v>
      </c>
      <c r="E42" t="s">
        <v>18</v>
      </c>
      <c r="F42">
        <v>5</v>
      </c>
      <c r="G42" s="59" t="s">
        <v>705</v>
      </c>
      <c r="H42" s="31">
        <v>1435</v>
      </c>
      <c r="I42" s="31">
        <v>112000</v>
      </c>
      <c r="J42">
        <v>78</v>
      </c>
      <c r="K42" t="s">
        <v>755</v>
      </c>
      <c r="M42" s="27">
        <v>44039</v>
      </c>
      <c r="N42" s="11"/>
      <c r="O42" s="11"/>
    </row>
    <row r="43" spans="1:15">
      <c r="A43" s="2" t="s">
        <v>756</v>
      </c>
      <c r="B43" t="s">
        <v>17</v>
      </c>
      <c r="C43" t="s">
        <v>17</v>
      </c>
      <c r="D43" t="s">
        <v>17</v>
      </c>
      <c r="E43" t="s">
        <v>17</v>
      </c>
      <c r="F43">
        <v>3</v>
      </c>
      <c r="G43" s="59" t="s">
        <v>705</v>
      </c>
      <c r="H43" s="31">
        <v>2179</v>
      </c>
      <c r="I43" s="31">
        <v>170000</v>
      </c>
      <c r="J43">
        <v>78</v>
      </c>
      <c r="K43" t="s">
        <v>757</v>
      </c>
      <c r="M43" s="27">
        <v>44038</v>
      </c>
      <c r="N43" s="11"/>
      <c r="O43" s="11"/>
    </row>
    <row r="44" spans="1:15">
      <c r="A44" s="2" t="s">
        <v>758</v>
      </c>
      <c r="B44" t="s">
        <v>17</v>
      </c>
      <c r="C44" t="s">
        <v>17</v>
      </c>
      <c r="D44" t="s">
        <v>17</v>
      </c>
      <c r="E44" t="s">
        <v>17</v>
      </c>
      <c r="F44">
        <v>2</v>
      </c>
      <c r="G44" s="59" t="s">
        <v>705</v>
      </c>
      <c r="H44" s="31">
        <v>1813</v>
      </c>
      <c r="I44" s="31">
        <v>145000</v>
      </c>
      <c r="J44">
        <v>80</v>
      </c>
      <c r="K44" t="s">
        <v>713</v>
      </c>
      <c r="M44" s="27">
        <v>44034</v>
      </c>
      <c r="N44" s="11"/>
      <c r="O44" s="11"/>
    </row>
    <row r="45" spans="1:15">
      <c r="A45" s="2" t="s">
        <v>759</v>
      </c>
      <c r="B45" t="s">
        <v>18</v>
      </c>
      <c r="C45" t="s">
        <v>17</v>
      </c>
      <c r="D45" t="s">
        <v>17</v>
      </c>
      <c r="E45" t="s">
        <v>17</v>
      </c>
      <c r="F45">
        <v>2</v>
      </c>
      <c r="G45" s="59" t="s">
        <v>705</v>
      </c>
      <c r="H45" s="31">
        <v>1813</v>
      </c>
      <c r="I45" s="31">
        <v>145000</v>
      </c>
      <c r="J45">
        <v>80</v>
      </c>
      <c r="K45" t="s">
        <v>760</v>
      </c>
      <c r="M45" s="27">
        <v>44040</v>
      </c>
      <c r="N45" s="11"/>
      <c r="O45" s="11"/>
    </row>
    <row r="46" spans="1:15">
      <c r="A46" s="2" t="s">
        <v>761</v>
      </c>
      <c r="B46" t="s">
        <v>18</v>
      </c>
      <c r="C46" t="s">
        <v>18</v>
      </c>
      <c r="D46" t="s">
        <v>17</v>
      </c>
      <c r="E46" t="s">
        <v>17</v>
      </c>
      <c r="F46">
        <v>3</v>
      </c>
      <c r="G46" s="59" t="s">
        <v>705</v>
      </c>
      <c r="H46" s="31">
        <v>1563</v>
      </c>
      <c r="I46" s="31">
        <v>125000</v>
      </c>
      <c r="J46">
        <v>80</v>
      </c>
      <c r="K46" t="s">
        <v>762</v>
      </c>
      <c r="M46" s="27">
        <v>44048</v>
      </c>
      <c r="N46" s="11"/>
      <c r="O46" s="11"/>
    </row>
    <row r="47" spans="1:15">
      <c r="A47" s="2" t="s">
        <v>763</v>
      </c>
      <c r="B47" t="s">
        <v>18</v>
      </c>
      <c r="C47" t="s">
        <v>18</v>
      </c>
      <c r="D47" t="s">
        <v>17</v>
      </c>
      <c r="E47" t="s">
        <v>17</v>
      </c>
      <c r="F47">
        <v>6</v>
      </c>
      <c r="G47" s="59" t="s">
        <v>705</v>
      </c>
      <c r="H47" s="31">
        <v>1400</v>
      </c>
      <c r="I47" s="31">
        <v>115000</v>
      </c>
      <c r="J47">
        <v>80</v>
      </c>
      <c r="K47" t="s">
        <v>764</v>
      </c>
      <c r="M47" s="27">
        <v>44026</v>
      </c>
      <c r="N47" s="11">
        <v>112000</v>
      </c>
      <c r="O47" s="11"/>
    </row>
    <row r="48" spans="1:15">
      <c r="A48" s="2" t="s">
        <v>765</v>
      </c>
      <c r="B48" t="s">
        <v>17</v>
      </c>
      <c r="C48" t="s">
        <v>17</v>
      </c>
      <c r="D48" t="s">
        <v>17</v>
      </c>
      <c r="E48" t="s">
        <v>17</v>
      </c>
      <c r="F48">
        <v>2</v>
      </c>
      <c r="G48" s="59" t="s">
        <v>705</v>
      </c>
      <c r="H48" s="31">
        <v>1563</v>
      </c>
      <c r="I48" s="31">
        <v>125000</v>
      </c>
      <c r="J48">
        <v>80</v>
      </c>
      <c r="K48" t="s">
        <v>766</v>
      </c>
      <c r="M48" s="27">
        <v>44053</v>
      </c>
      <c r="N48" s="11"/>
      <c r="O48" s="11"/>
    </row>
    <row r="49" spans="1:15">
      <c r="A49" s="2" t="s">
        <v>767</v>
      </c>
      <c r="B49" t="s">
        <v>17</v>
      </c>
      <c r="C49" t="s">
        <v>17</v>
      </c>
      <c r="D49" t="s">
        <v>17</v>
      </c>
      <c r="E49" t="s">
        <v>17</v>
      </c>
      <c r="F49">
        <v>1</v>
      </c>
      <c r="G49" s="59" t="s">
        <v>705</v>
      </c>
      <c r="H49" s="31">
        <v>1706</v>
      </c>
      <c r="I49" s="31">
        <v>145000</v>
      </c>
      <c r="J49">
        <v>85</v>
      </c>
      <c r="K49" t="s">
        <v>727</v>
      </c>
      <c r="M49" s="27">
        <v>44052</v>
      </c>
      <c r="N49" s="11"/>
      <c r="O49" s="11"/>
    </row>
    <row r="50" spans="1:15">
      <c r="A50" s="2" t="s">
        <v>768</v>
      </c>
      <c r="B50" t="s">
        <v>18</v>
      </c>
      <c r="C50" t="s">
        <v>17</v>
      </c>
      <c r="D50" t="s">
        <v>17</v>
      </c>
      <c r="E50" t="s">
        <v>17</v>
      </c>
      <c r="F50">
        <v>2</v>
      </c>
      <c r="G50" s="59" t="s">
        <v>705</v>
      </c>
      <c r="H50" s="31">
        <v>1219</v>
      </c>
      <c r="I50" s="31">
        <v>128000</v>
      </c>
      <c r="J50">
        <v>105</v>
      </c>
      <c r="K50" t="s">
        <v>769</v>
      </c>
      <c r="M50" s="27">
        <v>44012</v>
      </c>
      <c r="N50" s="11"/>
      <c r="O50" s="11"/>
    </row>
    <row r="51" spans="1:15">
      <c r="A51" s="2" t="s">
        <v>770</v>
      </c>
      <c r="B51" t="s">
        <v>17</v>
      </c>
      <c r="C51" t="s">
        <v>17</v>
      </c>
      <c r="D51" t="s">
        <v>17</v>
      </c>
      <c r="E51" t="s">
        <v>17</v>
      </c>
      <c r="F51">
        <v>4</v>
      </c>
      <c r="G51" s="59" t="s">
        <v>705</v>
      </c>
      <c r="H51" s="31">
        <v>1250</v>
      </c>
      <c r="I51" s="31">
        <v>135000</v>
      </c>
      <c r="J51">
        <v>108</v>
      </c>
      <c r="K51" t="s">
        <v>713</v>
      </c>
      <c r="M51" s="27">
        <v>44038</v>
      </c>
      <c r="N51" s="11"/>
      <c r="O51" s="11"/>
    </row>
    <row r="52" spans="1:15">
      <c r="A52" s="2" t="s">
        <v>771</v>
      </c>
      <c r="B52" t="s">
        <v>18</v>
      </c>
      <c r="C52" t="s">
        <v>17</v>
      </c>
      <c r="D52" t="s">
        <v>17</v>
      </c>
      <c r="E52" t="s">
        <v>18</v>
      </c>
      <c r="F52" t="s">
        <v>59</v>
      </c>
      <c r="G52" s="59" t="s">
        <v>705</v>
      </c>
      <c r="H52" s="31">
        <v>1725</v>
      </c>
      <c r="I52" s="31">
        <v>690000</v>
      </c>
      <c r="J52">
        <v>400</v>
      </c>
      <c r="K52" t="s">
        <v>772</v>
      </c>
      <c r="M52" s="27">
        <v>44021</v>
      </c>
      <c r="N52" s="11"/>
      <c r="O52" s="11"/>
    </row>
    <row r="53" spans="1:15">
      <c r="G53" s="59" t="s">
        <v>705</v>
      </c>
      <c r="N53" s="11"/>
      <c r="O53" s="11"/>
    </row>
    <row r="54" spans="1:15">
      <c r="G54" s="59" t="s">
        <v>705</v>
      </c>
    </row>
    <row r="66" spans="1:16" ht="18">
      <c r="G66" s="58" t="s">
        <v>161</v>
      </c>
    </row>
    <row r="67" spans="1:16" ht="20.25">
      <c r="F67" s="102" t="s">
        <v>1</v>
      </c>
      <c r="G67" s="11">
        <f>AVERAGE(G69,G71,G74,G76)</f>
        <v>12.25</v>
      </c>
      <c r="H67" s="11">
        <f>AVERAGE(H69,H71,H72,H74,H76)</f>
        <v>414</v>
      </c>
    </row>
    <row r="68" spans="1:16" s="3" customFormat="1" ht="36">
      <c r="A68" s="6" t="s">
        <v>2</v>
      </c>
      <c r="B68" s="7" t="s">
        <v>4</v>
      </c>
      <c r="C68" s="7" t="s">
        <v>5</v>
      </c>
      <c r="D68" s="7" t="s">
        <v>6</v>
      </c>
      <c r="E68" s="7" t="s">
        <v>7</v>
      </c>
      <c r="F68" s="7" t="s">
        <v>224</v>
      </c>
      <c r="G68" s="7" t="s">
        <v>8</v>
      </c>
      <c r="H68" s="7" t="s">
        <v>9</v>
      </c>
      <c r="I68" s="7" t="s">
        <v>10</v>
      </c>
      <c r="J68" s="8" t="s">
        <v>11</v>
      </c>
      <c r="K68" s="9" t="s">
        <v>12</v>
      </c>
      <c r="L68" s="23" t="s">
        <v>13</v>
      </c>
    </row>
    <row r="69" spans="1:16">
      <c r="A69" s="2" t="s">
        <v>773</v>
      </c>
      <c r="B69" t="s">
        <v>17</v>
      </c>
      <c r="C69" t="s">
        <v>18</v>
      </c>
      <c r="D69" t="s">
        <v>17</v>
      </c>
      <c r="E69">
        <v>7</v>
      </c>
      <c r="F69" s="59" t="s">
        <v>705</v>
      </c>
      <c r="G69" s="11">
        <v>13</v>
      </c>
      <c r="H69" s="11">
        <v>350</v>
      </c>
      <c r="I69">
        <v>27</v>
      </c>
      <c r="J69" t="s">
        <v>774</v>
      </c>
      <c r="K69" s="11">
        <v>10</v>
      </c>
      <c r="L69" s="27">
        <v>44054</v>
      </c>
      <c r="P69" t="s">
        <v>162</v>
      </c>
    </row>
    <row r="70" spans="1:16">
      <c r="A70" s="2" t="s">
        <v>775</v>
      </c>
      <c r="B70" t="s">
        <v>18</v>
      </c>
      <c r="C70" t="s">
        <v>18</v>
      </c>
      <c r="D70" t="s">
        <v>17</v>
      </c>
      <c r="E70">
        <v>2</v>
      </c>
      <c r="F70" s="59" t="s">
        <v>705</v>
      </c>
      <c r="G70" s="11">
        <v>10</v>
      </c>
      <c r="H70" s="11">
        <v>350</v>
      </c>
      <c r="I70">
        <v>34</v>
      </c>
      <c r="J70" t="s">
        <v>776</v>
      </c>
      <c r="K70" s="11">
        <v>0</v>
      </c>
      <c r="L70" s="27">
        <v>44055</v>
      </c>
    </row>
    <row r="71" spans="1:16">
      <c r="A71" s="2" t="s">
        <v>777</v>
      </c>
      <c r="B71" t="s">
        <v>18</v>
      </c>
      <c r="C71" t="s">
        <v>17</v>
      </c>
      <c r="D71" t="s">
        <v>17</v>
      </c>
      <c r="E71">
        <v>2</v>
      </c>
      <c r="F71" s="59" t="s">
        <v>705</v>
      </c>
      <c r="G71" s="11">
        <v>10</v>
      </c>
      <c r="H71" s="11">
        <v>350</v>
      </c>
      <c r="I71">
        <v>35</v>
      </c>
      <c r="J71" t="s">
        <v>778</v>
      </c>
      <c r="K71" s="11">
        <v>0</v>
      </c>
      <c r="L71" s="27">
        <v>44055</v>
      </c>
    </row>
    <row r="72" spans="1:16">
      <c r="A72" s="2" t="s">
        <v>779</v>
      </c>
      <c r="B72" t="s">
        <v>18</v>
      </c>
      <c r="C72" t="s">
        <v>18</v>
      </c>
      <c r="D72" t="s">
        <v>17</v>
      </c>
      <c r="E72">
        <v>3</v>
      </c>
      <c r="F72" s="59" t="s">
        <v>705</v>
      </c>
      <c r="G72" s="11">
        <v>10</v>
      </c>
      <c r="H72" s="11">
        <v>350</v>
      </c>
      <c r="I72">
        <v>35</v>
      </c>
      <c r="J72" t="s">
        <v>735</v>
      </c>
      <c r="K72" s="11">
        <v>0</v>
      </c>
      <c r="L72" s="27">
        <v>44035</v>
      </c>
    </row>
    <row r="73" spans="1:16">
      <c r="A73" s="2" t="s">
        <v>780</v>
      </c>
      <c r="B73" t="s">
        <v>18</v>
      </c>
      <c r="C73" t="s">
        <v>17</v>
      </c>
      <c r="D73" t="s">
        <v>18</v>
      </c>
      <c r="E73" t="s">
        <v>59</v>
      </c>
      <c r="F73" s="59" t="s">
        <v>705</v>
      </c>
      <c r="G73" s="11">
        <v>8</v>
      </c>
      <c r="H73" s="11">
        <v>300</v>
      </c>
      <c r="I73">
        <v>40</v>
      </c>
      <c r="J73" t="s">
        <v>781</v>
      </c>
      <c r="K73" s="11">
        <v>0</v>
      </c>
      <c r="L73" s="27">
        <v>44054</v>
      </c>
    </row>
    <row r="74" spans="1:16">
      <c r="A74" s="2" t="s">
        <v>782</v>
      </c>
      <c r="B74" t="s">
        <v>17</v>
      </c>
      <c r="C74" t="s">
        <v>17</v>
      </c>
      <c r="D74" t="s">
        <v>18</v>
      </c>
      <c r="E74">
        <v>3</v>
      </c>
      <c r="F74" s="59" t="s">
        <v>705</v>
      </c>
      <c r="G74" s="11">
        <v>13</v>
      </c>
      <c r="H74" s="11">
        <v>500</v>
      </c>
      <c r="I74">
        <v>40</v>
      </c>
      <c r="J74" t="s">
        <v>745</v>
      </c>
      <c r="K74" s="11">
        <v>0</v>
      </c>
      <c r="L74" s="27">
        <v>44050</v>
      </c>
    </row>
    <row r="75" spans="1:16">
      <c r="A75" s="2" t="s">
        <v>783</v>
      </c>
      <c r="B75" t="s">
        <v>17</v>
      </c>
      <c r="C75" t="s">
        <v>17</v>
      </c>
      <c r="D75" t="s">
        <v>17</v>
      </c>
      <c r="E75" t="s">
        <v>59</v>
      </c>
      <c r="F75" s="59" t="s">
        <v>705</v>
      </c>
      <c r="G75" s="11">
        <v>15</v>
      </c>
      <c r="H75" s="11">
        <v>590</v>
      </c>
      <c r="I75">
        <v>40</v>
      </c>
      <c r="J75" t="s">
        <v>784</v>
      </c>
      <c r="K75" s="11">
        <v>0</v>
      </c>
      <c r="L75" s="27">
        <v>44055</v>
      </c>
    </row>
    <row r="76" spans="1:16">
      <c r="A76" s="2" t="s">
        <v>785</v>
      </c>
      <c r="B76" t="s">
        <v>17</v>
      </c>
      <c r="C76" t="s">
        <v>17</v>
      </c>
      <c r="D76" t="s">
        <v>17</v>
      </c>
      <c r="E76">
        <v>5</v>
      </c>
      <c r="F76" s="59" t="s">
        <v>705</v>
      </c>
      <c r="G76" s="11">
        <v>13</v>
      </c>
      <c r="H76" s="11">
        <v>520</v>
      </c>
      <c r="I76">
        <v>40</v>
      </c>
      <c r="J76" t="s">
        <v>729</v>
      </c>
      <c r="K76" s="11">
        <v>0</v>
      </c>
      <c r="L76" s="27">
        <v>44055</v>
      </c>
    </row>
    <row r="77" spans="1:16">
      <c r="A77" s="2"/>
      <c r="F77" s="59"/>
      <c r="G77" s="11"/>
      <c r="H77" s="11"/>
      <c r="K77" s="11"/>
      <c r="L77" s="27"/>
    </row>
    <row r="78" spans="1:16">
      <c r="A78" s="2"/>
      <c r="F78" s="59"/>
      <c r="G78" s="11"/>
      <c r="H78" s="11"/>
      <c r="K78" s="11"/>
      <c r="L78" s="27"/>
    </row>
    <row r="79" spans="1:16" ht="18">
      <c r="A79" s="2"/>
      <c r="F79" s="66" t="s">
        <v>196</v>
      </c>
      <c r="G79" s="11">
        <f>AVERAGE(G81,G83,G84,G86)</f>
        <v>7.75</v>
      </c>
      <c r="H79" s="11">
        <f>AVERAGE(H81,H83,H84,H86)</f>
        <v>382.5</v>
      </c>
      <c r="K79" s="11"/>
      <c r="L79" s="27"/>
    </row>
    <row r="80" spans="1:16" s="3" customFormat="1" ht="36">
      <c r="A80" s="6" t="s">
        <v>2</v>
      </c>
      <c r="B80" s="7" t="s">
        <v>4</v>
      </c>
      <c r="C80" s="7" t="s">
        <v>5</v>
      </c>
      <c r="D80" s="7" t="s">
        <v>6</v>
      </c>
      <c r="E80" s="7" t="s">
        <v>7</v>
      </c>
      <c r="F80" s="7" t="s">
        <v>224</v>
      </c>
      <c r="G80" s="7" t="s">
        <v>8</v>
      </c>
      <c r="H80" s="7" t="s">
        <v>9</v>
      </c>
      <c r="I80" s="7" t="s">
        <v>10</v>
      </c>
      <c r="J80" s="8" t="s">
        <v>11</v>
      </c>
      <c r="K80" s="9" t="s">
        <v>12</v>
      </c>
      <c r="L80" s="23" t="s">
        <v>13</v>
      </c>
    </row>
    <row r="81" spans="1:12">
      <c r="A81" s="2" t="s">
        <v>786</v>
      </c>
      <c r="B81" t="s">
        <v>17</v>
      </c>
      <c r="C81" t="s">
        <v>17</v>
      </c>
      <c r="D81" t="s">
        <v>17</v>
      </c>
      <c r="E81">
        <v>2</v>
      </c>
      <c r="F81" s="59" t="s">
        <v>705</v>
      </c>
      <c r="G81" s="11">
        <v>9</v>
      </c>
      <c r="H81" s="11">
        <v>400</v>
      </c>
      <c r="I81">
        <v>45</v>
      </c>
      <c r="J81" t="s">
        <v>743</v>
      </c>
      <c r="K81" s="11">
        <v>0</v>
      </c>
      <c r="L81" s="27">
        <v>44054</v>
      </c>
    </row>
    <row r="82" spans="1:12">
      <c r="A82" s="2" t="s">
        <v>787</v>
      </c>
      <c r="B82" t="s">
        <v>18</v>
      </c>
      <c r="C82" t="s">
        <v>17</v>
      </c>
      <c r="D82" t="s">
        <v>17</v>
      </c>
      <c r="E82" t="s">
        <v>59</v>
      </c>
      <c r="F82" s="59" t="s">
        <v>705</v>
      </c>
      <c r="G82" s="11">
        <v>6</v>
      </c>
      <c r="H82" s="11">
        <v>270</v>
      </c>
      <c r="I82">
        <v>45</v>
      </c>
      <c r="J82" t="s">
        <v>788</v>
      </c>
      <c r="K82" s="11">
        <v>0</v>
      </c>
      <c r="L82" s="27">
        <v>44051</v>
      </c>
    </row>
    <row r="83" spans="1:12">
      <c r="A83" s="2" t="s">
        <v>789</v>
      </c>
      <c r="B83" t="s">
        <v>17</v>
      </c>
      <c r="C83" t="s">
        <v>18</v>
      </c>
      <c r="D83" t="s">
        <v>17</v>
      </c>
      <c r="E83">
        <v>8</v>
      </c>
      <c r="F83" s="59" t="s">
        <v>705</v>
      </c>
      <c r="G83" s="11">
        <v>9</v>
      </c>
      <c r="H83" s="11">
        <v>450</v>
      </c>
      <c r="I83">
        <v>50</v>
      </c>
      <c r="J83" t="s">
        <v>790</v>
      </c>
      <c r="K83" s="11">
        <v>17</v>
      </c>
      <c r="L83" s="27">
        <v>44052</v>
      </c>
    </row>
    <row r="84" spans="1:12">
      <c r="A84" s="2" t="s">
        <v>791</v>
      </c>
      <c r="B84" t="s">
        <v>18</v>
      </c>
      <c r="C84" t="s">
        <v>17</v>
      </c>
      <c r="D84" t="s">
        <v>17</v>
      </c>
      <c r="E84">
        <v>7</v>
      </c>
      <c r="F84" s="59" t="s">
        <v>705</v>
      </c>
      <c r="G84" s="11">
        <v>7</v>
      </c>
      <c r="H84" s="11">
        <v>330</v>
      </c>
      <c r="I84">
        <v>50</v>
      </c>
      <c r="J84" t="s">
        <v>792</v>
      </c>
      <c r="K84" s="11">
        <v>12</v>
      </c>
      <c r="L84" s="27">
        <v>44054</v>
      </c>
    </row>
    <row r="85" spans="1:12">
      <c r="A85" s="2" t="s">
        <v>793</v>
      </c>
      <c r="B85" t="s">
        <v>18</v>
      </c>
      <c r="C85" t="s">
        <v>18</v>
      </c>
      <c r="D85" t="s">
        <v>17</v>
      </c>
      <c r="E85">
        <v>1</v>
      </c>
      <c r="F85" s="59" t="s">
        <v>705</v>
      </c>
      <c r="G85" s="11">
        <v>12</v>
      </c>
      <c r="H85" s="11">
        <v>600</v>
      </c>
      <c r="I85">
        <v>50</v>
      </c>
      <c r="J85" t="s">
        <v>794</v>
      </c>
      <c r="K85" s="11">
        <v>0</v>
      </c>
      <c r="L85" s="27">
        <v>44052</v>
      </c>
    </row>
    <row r="86" spans="1:12">
      <c r="A86" s="2" t="s">
        <v>795</v>
      </c>
      <c r="B86" t="s">
        <v>18</v>
      </c>
      <c r="C86" t="s">
        <v>17</v>
      </c>
      <c r="D86" t="s">
        <v>17</v>
      </c>
      <c r="E86">
        <v>6</v>
      </c>
      <c r="F86" s="59" t="s">
        <v>705</v>
      </c>
      <c r="G86" s="11">
        <v>6</v>
      </c>
      <c r="H86" s="11">
        <v>350</v>
      </c>
      <c r="I86">
        <v>55</v>
      </c>
      <c r="J86" t="s">
        <v>796</v>
      </c>
      <c r="K86" s="11">
        <v>0</v>
      </c>
      <c r="L86" s="27">
        <v>44054</v>
      </c>
    </row>
    <row r="87" spans="1:12">
      <c r="A87" s="2" t="s">
        <v>797</v>
      </c>
      <c r="B87" t="s">
        <v>18</v>
      </c>
      <c r="C87" t="s">
        <v>17</v>
      </c>
      <c r="D87" t="s">
        <v>18</v>
      </c>
      <c r="E87">
        <v>4</v>
      </c>
      <c r="F87" s="59" t="s">
        <v>705</v>
      </c>
      <c r="G87" s="11">
        <v>6</v>
      </c>
      <c r="H87" s="11">
        <v>350</v>
      </c>
      <c r="I87">
        <v>55</v>
      </c>
      <c r="J87" t="s">
        <v>798</v>
      </c>
      <c r="K87" s="11">
        <v>10</v>
      </c>
      <c r="L87" s="27">
        <v>44055</v>
      </c>
    </row>
    <row r="88" spans="1:12">
      <c r="A88" s="2" t="s">
        <v>799</v>
      </c>
      <c r="B88" t="s">
        <v>17</v>
      </c>
      <c r="C88" t="s">
        <v>17</v>
      </c>
      <c r="D88" t="s">
        <v>17</v>
      </c>
      <c r="E88" t="s">
        <v>59</v>
      </c>
      <c r="F88" s="59" t="s">
        <v>705</v>
      </c>
      <c r="G88" s="11">
        <v>7</v>
      </c>
      <c r="H88" s="11">
        <v>400</v>
      </c>
      <c r="I88">
        <v>55</v>
      </c>
      <c r="J88" t="s">
        <v>800</v>
      </c>
      <c r="K88" s="11">
        <v>0</v>
      </c>
      <c r="L88" s="27">
        <v>44032</v>
      </c>
    </row>
    <row r="89" spans="1:12">
      <c r="A89" s="2"/>
      <c r="F89" s="59"/>
      <c r="G89" s="11"/>
      <c r="H89" s="11"/>
      <c r="K89" s="11"/>
      <c r="L89" s="27"/>
    </row>
    <row r="90" spans="1:12" ht="18">
      <c r="A90" s="2"/>
      <c r="F90" s="66" t="s">
        <v>801</v>
      </c>
      <c r="G90" s="11" t="s">
        <v>802</v>
      </c>
      <c r="H90" s="11"/>
      <c r="K90" s="11"/>
      <c r="L90" s="27"/>
    </row>
    <row r="91" spans="1:12" s="3" customFormat="1" ht="36">
      <c r="A91" s="6" t="s">
        <v>2</v>
      </c>
      <c r="B91" s="7" t="s">
        <v>4</v>
      </c>
      <c r="C91" s="7" t="s">
        <v>5</v>
      </c>
      <c r="D91" s="7" t="s">
        <v>6</v>
      </c>
      <c r="E91" s="7" t="s">
        <v>7</v>
      </c>
      <c r="F91" s="7" t="s">
        <v>224</v>
      </c>
      <c r="G91" s="7" t="s">
        <v>8</v>
      </c>
      <c r="H91" s="7" t="s">
        <v>9</v>
      </c>
      <c r="I91" s="7" t="s">
        <v>10</v>
      </c>
      <c r="J91" s="8" t="s">
        <v>11</v>
      </c>
      <c r="K91" s="9" t="s">
        <v>12</v>
      </c>
      <c r="L91" s="23" t="s">
        <v>13</v>
      </c>
    </row>
    <row r="92" spans="1:12">
      <c r="A92" s="2" t="s">
        <v>803</v>
      </c>
      <c r="B92" t="s">
        <v>17</v>
      </c>
      <c r="C92" t="s">
        <v>17</v>
      </c>
      <c r="D92" t="s">
        <v>17</v>
      </c>
      <c r="E92">
        <v>2</v>
      </c>
      <c r="F92" s="59" t="s">
        <v>705</v>
      </c>
      <c r="G92" s="11">
        <v>10</v>
      </c>
      <c r="H92" s="11">
        <v>550</v>
      </c>
      <c r="I92">
        <v>56</v>
      </c>
      <c r="J92" t="s">
        <v>804</v>
      </c>
      <c r="K92" s="11">
        <v>30</v>
      </c>
      <c r="L92" s="27">
        <v>44021</v>
      </c>
    </row>
    <row r="93" spans="1:12">
      <c r="A93" s="2" t="s">
        <v>805</v>
      </c>
      <c r="B93" t="s">
        <v>18</v>
      </c>
      <c r="C93" t="s">
        <v>17</v>
      </c>
      <c r="D93" t="s">
        <v>17</v>
      </c>
      <c r="E93">
        <v>2</v>
      </c>
      <c r="F93" s="59" t="s">
        <v>705</v>
      </c>
      <c r="G93" s="11">
        <v>7</v>
      </c>
      <c r="H93" s="11">
        <v>400</v>
      </c>
      <c r="I93">
        <v>60</v>
      </c>
      <c r="J93" t="s">
        <v>806</v>
      </c>
      <c r="K93" s="11">
        <v>0</v>
      </c>
      <c r="L93" s="27">
        <v>44019</v>
      </c>
    </row>
    <row r="94" spans="1:12">
      <c r="A94" s="2" t="s">
        <v>807</v>
      </c>
      <c r="B94" t="s">
        <v>17</v>
      </c>
      <c r="C94" t="s">
        <v>17</v>
      </c>
      <c r="D94" t="s">
        <v>17</v>
      </c>
      <c r="E94">
        <v>8</v>
      </c>
      <c r="F94" s="59" t="s">
        <v>705</v>
      </c>
      <c r="G94" s="11">
        <v>12</v>
      </c>
      <c r="H94" s="11">
        <v>700</v>
      </c>
      <c r="I94">
        <v>60</v>
      </c>
      <c r="J94" t="s">
        <v>808</v>
      </c>
      <c r="K94" s="11">
        <v>0</v>
      </c>
      <c r="L94" s="27">
        <v>44040</v>
      </c>
    </row>
    <row r="95" spans="1:12">
      <c r="A95" s="2" t="s">
        <v>809</v>
      </c>
      <c r="B95" t="s">
        <v>17</v>
      </c>
      <c r="C95" t="s">
        <v>18</v>
      </c>
      <c r="D95" t="s">
        <v>18</v>
      </c>
      <c r="E95">
        <v>1</v>
      </c>
      <c r="F95" s="59" t="s">
        <v>705</v>
      </c>
      <c r="G95" s="11">
        <v>9</v>
      </c>
      <c r="H95" s="11">
        <v>530</v>
      </c>
      <c r="I95">
        <v>60</v>
      </c>
      <c r="J95" t="s">
        <v>810</v>
      </c>
      <c r="K95" s="11">
        <v>0</v>
      </c>
      <c r="L95" s="27">
        <v>44049</v>
      </c>
    </row>
    <row r="96" spans="1:12">
      <c r="A96" s="2" t="s">
        <v>811</v>
      </c>
      <c r="B96" t="s">
        <v>17</v>
      </c>
      <c r="C96" t="s">
        <v>17</v>
      </c>
      <c r="D96" t="s">
        <v>17</v>
      </c>
      <c r="E96">
        <v>1</v>
      </c>
      <c r="F96" s="59" t="s">
        <v>705</v>
      </c>
      <c r="G96" s="11">
        <v>7</v>
      </c>
      <c r="H96" s="11">
        <v>450</v>
      </c>
      <c r="I96">
        <v>63</v>
      </c>
      <c r="J96" t="s">
        <v>812</v>
      </c>
      <c r="K96" s="11">
        <v>0</v>
      </c>
      <c r="L96" s="27">
        <v>44055</v>
      </c>
    </row>
    <row r="97" spans="1:12">
      <c r="A97" s="2" t="s">
        <v>813</v>
      </c>
      <c r="B97" t="s">
        <v>18</v>
      </c>
      <c r="C97" t="s">
        <v>17</v>
      </c>
      <c r="D97" t="s">
        <v>17</v>
      </c>
      <c r="E97">
        <v>2</v>
      </c>
      <c r="F97" s="59" t="s">
        <v>705</v>
      </c>
      <c r="G97" s="11">
        <v>7</v>
      </c>
      <c r="H97" s="11">
        <v>450</v>
      </c>
      <c r="I97">
        <v>65</v>
      </c>
      <c r="J97" t="s">
        <v>814</v>
      </c>
      <c r="K97" s="11">
        <v>10</v>
      </c>
      <c r="L97" s="27">
        <v>44054</v>
      </c>
    </row>
    <row r="98" spans="1:12">
      <c r="A98" s="2" t="s">
        <v>815</v>
      </c>
      <c r="B98" t="s">
        <v>17</v>
      </c>
      <c r="C98" t="s">
        <v>17</v>
      </c>
      <c r="D98" t="s">
        <v>18</v>
      </c>
      <c r="E98" t="s">
        <v>59</v>
      </c>
      <c r="F98" s="59" t="s">
        <v>705</v>
      </c>
      <c r="G98" s="11">
        <v>9</v>
      </c>
      <c r="H98" s="11">
        <v>600</v>
      </c>
      <c r="I98">
        <v>67</v>
      </c>
      <c r="J98" t="s">
        <v>816</v>
      </c>
      <c r="K98" s="11">
        <v>0</v>
      </c>
      <c r="L98" s="27">
        <v>43851</v>
      </c>
    </row>
    <row r="99" spans="1:12">
      <c r="A99" s="2" t="s">
        <v>817</v>
      </c>
      <c r="B99" t="s">
        <v>18</v>
      </c>
      <c r="C99" t="s">
        <v>17</v>
      </c>
      <c r="D99" t="s">
        <v>17</v>
      </c>
      <c r="E99">
        <v>3</v>
      </c>
      <c r="F99" s="59" t="s">
        <v>705</v>
      </c>
      <c r="G99" s="11">
        <v>6</v>
      </c>
      <c r="H99" s="11">
        <v>550</v>
      </c>
      <c r="I99">
        <v>96</v>
      </c>
      <c r="J99" t="s">
        <v>818</v>
      </c>
      <c r="K99" s="11">
        <v>25</v>
      </c>
      <c r="L99" s="27">
        <v>44049</v>
      </c>
    </row>
    <row r="100" spans="1:12">
      <c r="F100" s="59" t="s">
        <v>705</v>
      </c>
      <c r="G100" s="11"/>
      <c r="H100" s="11"/>
      <c r="K100" s="11"/>
    </row>
    <row r="101" spans="1:12">
      <c r="F101" s="59" t="s">
        <v>705</v>
      </c>
      <c r="G101" s="11"/>
      <c r="H101" s="11"/>
      <c r="K101" s="11"/>
    </row>
    <row r="102" spans="1:12">
      <c r="F102" s="59" t="s">
        <v>705</v>
      </c>
      <c r="G102" s="11"/>
      <c r="H102" s="11"/>
      <c r="K102" s="11"/>
    </row>
    <row r="103" spans="1:12">
      <c r="G103" s="11"/>
      <c r="H103" s="11"/>
      <c r="K103" s="11"/>
    </row>
    <row r="104" spans="1:12">
      <c r="G104" s="11"/>
      <c r="H104" s="11"/>
    </row>
    <row r="105" spans="1:12">
      <c r="G105" s="11"/>
      <c r="H105" s="11"/>
    </row>
    <row r="106" spans="1:12">
      <c r="G106" s="11"/>
      <c r="H106" s="11"/>
    </row>
    <row r="107" spans="1:12">
      <c r="G107" s="11"/>
      <c r="H107" s="11"/>
    </row>
    <row r="122" spans="6:16" ht="18.75">
      <c r="F122" s="99"/>
      <c r="G122" s="99" t="s">
        <v>819</v>
      </c>
      <c r="H122" s="99" t="s">
        <v>820</v>
      </c>
      <c r="I122" s="99" t="s">
        <v>6</v>
      </c>
      <c r="J122" s="99" t="s">
        <v>5</v>
      </c>
      <c r="K122" s="99" t="s">
        <v>821</v>
      </c>
      <c r="L122" s="99" t="s">
        <v>163</v>
      </c>
      <c r="M122" s="99" t="s">
        <v>822</v>
      </c>
      <c r="N122" s="99" t="s">
        <v>11</v>
      </c>
      <c r="O122" s="99" t="s">
        <v>12</v>
      </c>
      <c r="P122" s="100"/>
    </row>
    <row r="123" spans="6:16">
      <c r="G123" t="s">
        <v>823</v>
      </c>
      <c r="H123" t="s">
        <v>17</v>
      </c>
      <c r="I123" t="s">
        <v>18</v>
      </c>
      <c r="J123" t="s">
        <v>18</v>
      </c>
      <c r="K123" t="s">
        <v>824</v>
      </c>
      <c r="L123" s="11">
        <v>37</v>
      </c>
      <c r="M123" s="11">
        <v>37</v>
      </c>
      <c r="N123" t="s">
        <v>825</v>
      </c>
      <c r="O123" s="11">
        <v>6</v>
      </c>
    </row>
    <row r="124" spans="6:16">
      <c r="G124" t="s">
        <v>826</v>
      </c>
      <c r="H124" t="s">
        <v>17</v>
      </c>
      <c r="I124" t="s">
        <v>18</v>
      </c>
      <c r="J124" t="s">
        <v>18</v>
      </c>
      <c r="K124" t="s">
        <v>824</v>
      </c>
      <c r="L124" s="11">
        <v>36</v>
      </c>
      <c r="M124" s="11">
        <v>36</v>
      </c>
      <c r="N124" t="s">
        <v>827</v>
      </c>
      <c r="O124" s="11">
        <v>6</v>
      </c>
    </row>
    <row r="125" spans="6:16">
      <c r="G125" t="s">
        <v>828</v>
      </c>
      <c r="H125" t="s">
        <v>18</v>
      </c>
      <c r="I125" t="s">
        <v>18</v>
      </c>
      <c r="J125" t="s">
        <v>18</v>
      </c>
      <c r="K125" t="s">
        <v>824</v>
      </c>
      <c r="L125" s="11">
        <v>60</v>
      </c>
      <c r="M125" s="11">
        <v>60</v>
      </c>
      <c r="N125" t="s">
        <v>829</v>
      </c>
      <c r="O125" s="11">
        <v>10</v>
      </c>
    </row>
    <row r="126" spans="6:16">
      <c r="G126" t="s">
        <v>830</v>
      </c>
      <c r="H126" t="s">
        <v>17</v>
      </c>
      <c r="I126" t="s">
        <v>17</v>
      </c>
      <c r="J126" t="s">
        <v>17</v>
      </c>
      <c r="K126" t="s">
        <v>824</v>
      </c>
      <c r="L126" s="11">
        <v>45</v>
      </c>
      <c r="M126" s="11">
        <v>45</v>
      </c>
      <c r="N126" t="s">
        <v>831</v>
      </c>
      <c r="O126" s="11">
        <v>8</v>
      </c>
    </row>
    <row r="127" spans="6:16">
      <c r="G127" t="s">
        <v>832</v>
      </c>
      <c r="H127" t="s">
        <v>17</v>
      </c>
      <c r="I127" t="s">
        <v>18</v>
      </c>
      <c r="J127" t="s">
        <v>17</v>
      </c>
      <c r="K127" t="s">
        <v>824</v>
      </c>
      <c r="L127" s="11">
        <v>150</v>
      </c>
      <c r="M127" s="11">
        <v>150</v>
      </c>
      <c r="N127" t="s">
        <v>833</v>
      </c>
      <c r="O127" s="11">
        <v>25</v>
      </c>
    </row>
    <row r="128" spans="6:16">
      <c r="G128" t="s">
        <v>834</v>
      </c>
      <c r="H128" t="s">
        <v>17</v>
      </c>
      <c r="I128" t="s">
        <v>17</v>
      </c>
      <c r="J128" t="s">
        <v>17</v>
      </c>
      <c r="K128" t="s">
        <v>824</v>
      </c>
      <c r="L128" s="11">
        <v>53</v>
      </c>
      <c r="M128" s="11">
        <v>53</v>
      </c>
      <c r="N128" t="s">
        <v>835</v>
      </c>
      <c r="O128" s="11">
        <v>9</v>
      </c>
    </row>
    <row r="129" spans="7:15">
      <c r="G129" t="s">
        <v>836</v>
      </c>
      <c r="H129" t="s">
        <v>17</v>
      </c>
      <c r="I129" t="s">
        <v>18</v>
      </c>
      <c r="J129" t="s">
        <v>17</v>
      </c>
      <c r="K129" t="s">
        <v>824</v>
      </c>
      <c r="L129" s="11">
        <v>43</v>
      </c>
      <c r="M129" s="11">
        <v>43</v>
      </c>
      <c r="N129" t="s">
        <v>837</v>
      </c>
      <c r="O129" s="11">
        <v>7</v>
      </c>
    </row>
    <row r="130" spans="7:15">
      <c r="G130" t="s">
        <v>838</v>
      </c>
      <c r="H130" t="s">
        <v>17</v>
      </c>
      <c r="I130" t="s">
        <v>18</v>
      </c>
      <c r="J130" t="s">
        <v>18</v>
      </c>
      <c r="K130" t="s">
        <v>824</v>
      </c>
      <c r="L130" s="11">
        <v>55</v>
      </c>
      <c r="M130" s="11">
        <v>55</v>
      </c>
      <c r="N130" t="s">
        <v>839</v>
      </c>
      <c r="O130" s="11">
        <v>9</v>
      </c>
    </row>
    <row r="131" spans="7:15">
      <c r="G131" t="s">
        <v>840</v>
      </c>
      <c r="H131" t="s">
        <v>17</v>
      </c>
      <c r="I131" t="s">
        <v>18</v>
      </c>
      <c r="J131" t="s">
        <v>17</v>
      </c>
      <c r="K131" t="s">
        <v>824</v>
      </c>
      <c r="L131" s="11">
        <v>25</v>
      </c>
      <c r="M131" s="11">
        <v>25</v>
      </c>
      <c r="N131" t="s">
        <v>841</v>
      </c>
      <c r="O131" s="11">
        <v>4</v>
      </c>
    </row>
    <row r="132" spans="7:15">
      <c r="G132" t="s">
        <v>842</v>
      </c>
      <c r="H132" t="s">
        <v>17</v>
      </c>
      <c r="I132" t="s">
        <v>17</v>
      </c>
      <c r="J132" t="s">
        <v>17</v>
      </c>
      <c r="K132" t="s">
        <v>824</v>
      </c>
      <c r="L132" s="11">
        <v>47</v>
      </c>
      <c r="M132" s="11">
        <v>47</v>
      </c>
      <c r="N132" t="s">
        <v>843</v>
      </c>
      <c r="O132" s="11">
        <v>8</v>
      </c>
    </row>
    <row r="133" spans="7:15">
      <c r="G133" t="s">
        <v>844</v>
      </c>
      <c r="H133" t="s">
        <v>17</v>
      </c>
      <c r="I133" t="s">
        <v>18</v>
      </c>
      <c r="J133" t="s">
        <v>17</v>
      </c>
      <c r="K133" t="s">
        <v>824</v>
      </c>
      <c r="L133" s="11">
        <v>70</v>
      </c>
      <c r="M133" s="11">
        <v>70</v>
      </c>
      <c r="N133" t="s">
        <v>845</v>
      </c>
      <c r="O133" s="11">
        <v>12</v>
      </c>
    </row>
    <row r="134" spans="7:15">
      <c r="G134" t="s">
        <v>846</v>
      </c>
      <c r="H134" t="s">
        <v>17</v>
      </c>
      <c r="I134" t="s">
        <v>18</v>
      </c>
      <c r="J134" t="s">
        <v>17</v>
      </c>
      <c r="K134" t="s">
        <v>824</v>
      </c>
      <c r="L134" s="11">
        <v>55</v>
      </c>
      <c r="M134" s="11">
        <v>55</v>
      </c>
      <c r="N134" t="s">
        <v>847</v>
      </c>
      <c r="O134" s="11">
        <v>16</v>
      </c>
    </row>
    <row r="135" spans="7:15">
      <c r="G135" t="s">
        <v>848</v>
      </c>
      <c r="H135" t="s">
        <v>18</v>
      </c>
      <c r="I135" t="s">
        <v>17</v>
      </c>
      <c r="J135" t="s">
        <v>17</v>
      </c>
      <c r="K135" t="s">
        <v>824</v>
      </c>
      <c r="L135" s="11">
        <v>53</v>
      </c>
      <c r="M135" s="11">
        <v>53</v>
      </c>
      <c r="N135" t="s">
        <v>849</v>
      </c>
      <c r="O135" s="11">
        <v>9</v>
      </c>
    </row>
    <row r="136" spans="7:15">
      <c r="G136" t="s">
        <v>850</v>
      </c>
      <c r="H136" t="s">
        <v>17</v>
      </c>
      <c r="I136" t="s">
        <v>17</v>
      </c>
      <c r="J136" t="s">
        <v>17</v>
      </c>
      <c r="K136" t="s">
        <v>824</v>
      </c>
      <c r="L136" s="11">
        <v>115</v>
      </c>
      <c r="M136" s="11">
        <v>115</v>
      </c>
      <c r="N136" t="s">
        <v>851</v>
      </c>
      <c r="O136" s="11">
        <v>19</v>
      </c>
    </row>
    <row r="137" spans="7:15">
      <c r="G137" t="s">
        <v>852</v>
      </c>
      <c r="H137" t="s">
        <v>17</v>
      </c>
      <c r="I137" t="s">
        <v>17</v>
      </c>
      <c r="J137" t="s">
        <v>17</v>
      </c>
      <c r="K137" t="s">
        <v>824</v>
      </c>
      <c r="L137" s="11">
        <v>70</v>
      </c>
      <c r="M137" s="11">
        <v>70</v>
      </c>
      <c r="N137" t="s">
        <v>853</v>
      </c>
      <c r="O137" s="11">
        <v>12</v>
      </c>
    </row>
    <row r="138" spans="7:15">
      <c r="G138" t="s">
        <v>854</v>
      </c>
      <c r="H138" t="s">
        <v>17</v>
      </c>
      <c r="I138" t="s">
        <v>18</v>
      </c>
      <c r="J138" t="s">
        <v>18</v>
      </c>
      <c r="K138" t="s">
        <v>824</v>
      </c>
      <c r="L138" s="11">
        <v>45</v>
      </c>
      <c r="M138" s="11">
        <v>45</v>
      </c>
      <c r="N138" t="s">
        <v>855</v>
      </c>
      <c r="O138" s="11">
        <v>7</v>
      </c>
    </row>
    <row r="139" spans="7:15">
      <c r="G139" t="s">
        <v>856</v>
      </c>
      <c r="H139" t="s">
        <v>18</v>
      </c>
      <c r="I139" t="s">
        <v>18</v>
      </c>
      <c r="J139" t="s">
        <v>18</v>
      </c>
      <c r="K139" t="s">
        <v>824</v>
      </c>
      <c r="L139" s="11">
        <v>36</v>
      </c>
      <c r="M139" s="11">
        <v>36</v>
      </c>
      <c r="N139" t="s">
        <v>857</v>
      </c>
      <c r="O139" s="11">
        <v>6</v>
      </c>
    </row>
    <row r="140" spans="7:15">
      <c r="G140" t="s">
        <v>858</v>
      </c>
      <c r="H140" t="s">
        <v>17</v>
      </c>
      <c r="I140" t="s">
        <v>17</v>
      </c>
      <c r="J140" t="s">
        <v>17</v>
      </c>
      <c r="K140" t="s">
        <v>824</v>
      </c>
      <c r="L140" s="11">
        <v>55</v>
      </c>
      <c r="M140" s="11">
        <v>55</v>
      </c>
      <c r="N140" t="s">
        <v>859</v>
      </c>
      <c r="O140" s="11">
        <v>9</v>
      </c>
    </row>
    <row r="141" spans="7:15">
      <c r="G141" t="s">
        <v>860</v>
      </c>
      <c r="H141" t="s">
        <v>17</v>
      </c>
      <c r="I141" t="s">
        <v>18</v>
      </c>
      <c r="J141" t="s">
        <v>17</v>
      </c>
      <c r="K141" t="s">
        <v>824</v>
      </c>
      <c r="L141" s="11">
        <v>55</v>
      </c>
      <c r="M141" s="11">
        <v>55</v>
      </c>
      <c r="N141" t="s">
        <v>861</v>
      </c>
      <c r="O141" s="11">
        <v>0</v>
      </c>
    </row>
    <row r="142" spans="7:15">
      <c r="G142" t="s">
        <v>862</v>
      </c>
      <c r="H142" t="s">
        <v>17</v>
      </c>
      <c r="I142" t="s">
        <v>17</v>
      </c>
      <c r="J142" t="s">
        <v>18</v>
      </c>
      <c r="K142" t="s">
        <v>824</v>
      </c>
      <c r="L142" s="11">
        <v>110</v>
      </c>
      <c r="M142" s="11">
        <v>110</v>
      </c>
      <c r="N142" t="s">
        <v>863</v>
      </c>
      <c r="O142" s="11">
        <v>0</v>
      </c>
    </row>
    <row r="143" spans="7:15">
      <c r="G143" t="s">
        <v>864</v>
      </c>
      <c r="H143" t="s">
        <v>17</v>
      </c>
      <c r="I143" t="s">
        <v>18</v>
      </c>
      <c r="J143" t="s">
        <v>17</v>
      </c>
      <c r="K143" t="s">
        <v>824</v>
      </c>
      <c r="L143" s="11">
        <v>45</v>
      </c>
      <c r="M143" s="11">
        <v>45</v>
      </c>
      <c r="N143" t="s">
        <v>865</v>
      </c>
      <c r="O143" s="11">
        <v>0</v>
      </c>
    </row>
    <row r="144" spans="7:15">
      <c r="G144" t="s">
        <v>866</v>
      </c>
      <c r="H144" t="s">
        <v>17</v>
      </c>
      <c r="I144" t="s">
        <v>18</v>
      </c>
      <c r="J144" t="s">
        <v>17</v>
      </c>
      <c r="K144" t="s">
        <v>824</v>
      </c>
      <c r="L144" s="11">
        <v>60</v>
      </c>
      <c r="M144" s="11">
        <v>60</v>
      </c>
      <c r="N144" t="s">
        <v>867</v>
      </c>
      <c r="O144" s="11">
        <v>0</v>
      </c>
    </row>
    <row r="145" spans="7:15">
      <c r="G145" t="s">
        <v>868</v>
      </c>
      <c r="H145" t="s">
        <v>17</v>
      </c>
      <c r="I145" t="s">
        <v>17</v>
      </c>
      <c r="J145" t="s">
        <v>17</v>
      </c>
      <c r="K145" t="s">
        <v>824</v>
      </c>
      <c r="L145" s="11">
        <v>105</v>
      </c>
      <c r="M145" s="11">
        <v>105</v>
      </c>
      <c r="N145" t="s">
        <v>869</v>
      </c>
      <c r="O145" s="11">
        <v>1</v>
      </c>
    </row>
    <row r="146" spans="7:15">
      <c r="G146" t="s">
        <v>870</v>
      </c>
      <c r="H146" t="s">
        <v>17</v>
      </c>
      <c r="I146" t="s">
        <v>17</v>
      </c>
      <c r="J146" t="s">
        <v>17</v>
      </c>
      <c r="K146" t="s">
        <v>824</v>
      </c>
      <c r="L146" s="11">
        <v>70</v>
      </c>
      <c r="M146" s="11">
        <v>70</v>
      </c>
      <c r="N146" t="s">
        <v>871</v>
      </c>
      <c r="O146" s="11">
        <v>0</v>
      </c>
    </row>
    <row r="147" spans="7:15">
      <c r="G147" t="s">
        <v>872</v>
      </c>
      <c r="H147" t="s">
        <v>17</v>
      </c>
      <c r="I147" t="s">
        <v>17</v>
      </c>
      <c r="J147" t="s">
        <v>17</v>
      </c>
      <c r="K147" t="s">
        <v>824</v>
      </c>
      <c r="L147" s="11">
        <v>70</v>
      </c>
      <c r="M147" s="11">
        <v>70</v>
      </c>
      <c r="N147" t="s">
        <v>873</v>
      </c>
      <c r="O147" s="11">
        <v>0</v>
      </c>
    </row>
    <row r="148" spans="7:15">
      <c r="K148" t="s">
        <v>824</v>
      </c>
    </row>
    <row r="149" spans="7:15">
      <c r="K149" t="s">
        <v>824</v>
      </c>
    </row>
    <row r="150" spans="7:15">
      <c r="K150" t="s">
        <v>824</v>
      </c>
    </row>
    <row r="151" spans="7:15">
      <c r="K151" t="s">
        <v>824</v>
      </c>
    </row>
    <row r="152" spans="7:15">
      <c r="K152" t="s">
        <v>824</v>
      </c>
    </row>
    <row r="153" spans="7:15">
      <c r="K153" t="s">
        <v>824</v>
      </c>
    </row>
    <row r="154" spans="7:15">
      <c r="K154" t="s">
        <v>824</v>
      </c>
    </row>
  </sheetData>
  <autoFilter ref="A68:P68" xr:uid="{DD1FF638-B8B9-4A6F-8C5C-0D3F22FB70DB}">
    <sortState xmlns:xlrd2="http://schemas.microsoft.com/office/spreadsheetml/2017/richdata2" ref="A69:P95">
      <sortCondition ref="I68"/>
    </sortState>
  </autoFilter>
  <hyperlinks>
    <hyperlink ref="A41" r:id="rId1" xr:uid="{2B876EE2-83AC-4707-A5DC-A696E5642317}"/>
    <hyperlink ref="A50" r:id="rId2" xr:uid="{62C3700D-723A-448C-BA36-5E10FC02DE28}"/>
    <hyperlink ref="A52" r:id="rId3" xr:uid="{35B5D803-CD33-4207-B547-7430CB7C9C10}"/>
    <hyperlink ref="A38" r:id="rId4" xr:uid="{AF6C3CCA-12A9-4D94-A4DC-5755AFC53EE4}"/>
    <hyperlink ref="A42" r:id="rId5" xr:uid="{32A4F5AA-0F3B-4347-8FC6-B3560DC7A1C8}"/>
    <hyperlink ref="A30" r:id="rId6" xr:uid="{6379A773-1787-43E1-A8E0-61A1F6080345}"/>
    <hyperlink ref="A32" r:id="rId7" xr:uid="{2BC38324-1471-4858-A13C-8FA6AB488376}"/>
    <hyperlink ref="A7" r:id="rId8" xr:uid="{D258A00B-0D46-414B-BC3D-3A6C1C61FDC0}"/>
    <hyperlink ref="A5" r:id="rId9" xr:uid="{6F416E15-3D2C-46A2-A66F-E58F012DF581}"/>
    <hyperlink ref="A4" r:id="rId10" xr:uid="{F1421945-97CD-4BF4-87AA-8C58D10A0F28}"/>
    <hyperlink ref="A17" r:id="rId11" xr:uid="{17D319E6-13F5-43F9-BD0B-EA79D569DD28}"/>
    <hyperlink ref="A43" r:id="rId12" location="photo5" display="https://www.spiti24.gr/en/6983589 - photo5" xr:uid="{46B178D0-3307-4039-B791-A4706B329EC6}"/>
    <hyperlink ref="A21" r:id="rId13" xr:uid="{AB56BE5F-2BEF-4D31-AC62-CE3A05E9D0D5}"/>
    <hyperlink ref="A44" r:id="rId14" xr:uid="{4EEA593F-D3BC-4045-A314-300068F8B463}"/>
    <hyperlink ref="A8" r:id="rId15" location="photo13" display="https://www.spiti24.gr/en/6493345 - photo13" xr:uid="{8AD8AB0B-CB5E-45D7-A9D2-324A811A699F}"/>
    <hyperlink ref="A51" r:id="rId16" xr:uid="{F3CB6060-9949-491E-BF5B-3F3AF1FAF1C5}"/>
    <hyperlink ref="A6" r:id="rId17" xr:uid="{AB59ECDB-A44C-4221-979F-7C130DB7E5EA}"/>
    <hyperlink ref="A18" r:id="rId18" xr:uid="{5231259A-D9F0-430F-98FF-34D2FCA79ED9}"/>
    <hyperlink ref="A45" r:id="rId19" xr:uid="{0615AA19-3279-4A95-BB1A-B5B9FA27CD47}"/>
    <hyperlink ref="A25" r:id="rId20" xr:uid="{78B835CC-984C-42E1-A40B-99286AFC7E5E}"/>
    <hyperlink ref="A20" r:id="rId21" xr:uid="{1609C325-A3A9-4980-B830-28EEC0C8DF80}"/>
    <hyperlink ref="A9" r:id="rId22" xr:uid="{AE2F1D93-6135-436A-BF47-775B9D7E80EF}"/>
    <hyperlink ref="A46" r:id="rId23" xr:uid="{6D6B947F-E641-4409-9DD8-96AD750934AF}"/>
    <hyperlink ref="A39" r:id="rId24" xr:uid="{2F4B941C-96E1-4626-9277-81785DBE0AEF}"/>
    <hyperlink ref="A10" r:id="rId25" xr:uid="{A2A6883E-0A1E-4EC8-AD03-FDFE392F0603}"/>
    <hyperlink ref="A11" r:id="rId26" xr:uid="{D84B85D8-4F75-4D0B-BAAE-0BEBBAAD5C39}"/>
    <hyperlink ref="A31" r:id="rId27" xr:uid="{6B2CF04F-767F-432C-B5C6-1C658EB9EE74}"/>
    <hyperlink ref="A49" r:id="rId28" xr:uid="{B7BACEB0-2DD5-4D15-B46C-7F29B23DD7F5}"/>
    <hyperlink ref="A19" r:id="rId29" xr:uid="{01A05D7E-C452-4544-BDF8-8EDB71BB53E7}"/>
    <hyperlink ref="A22" r:id="rId30" xr:uid="{593F3C43-D9C9-4FA7-A616-959824746D05}"/>
    <hyperlink ref="A23" r:id="rId31" xr:uid="{2F707958-22DB-45B5-900F-5DFB46C9BF50}"/>
    <hyperlink ref="A12" r:id="rId32" xr:uid="{E22FDAD6-29A7-4908-9A87-BC2EFE6F5DD6}"/>
    <hyperlink ref="A47" r:id="rId33" xr:uid="{F2CD0CED-9BB3-45FB-AE2B-55EBD39AE490}"/>
    <hyperlink ref="A48" r:id="rId34" xr:uid="{2355F144-ABE6-4E4E-9EA6-541DCF48A1DE}"/>
    <hyperlink ref="A40" r:id="rId35" xr:uid="{1BEA7F55-63C0-4889-B0CE-7CB8745310A2}"/>
    <hyperlink ref="A24" r:id="rId36" xr:uid="{F6A4D4A2-D6A8-46A2-9268-FC22A4F87A97}"/>
    <hyperlink ref="A81" r:id="rId37" xr:uid="{CE7EBBFF-7D04-4106-97A1-1A61653E489D}"/>
    <hyperlink ref="A73" r:id="rId38" xr:uid="{4D2E1E7F-827B-4ADE-AFAB-2B224E198904}"/>
    <hyperlink ref="A71" r:id="rId39" xr:uid="{40513D02-D8C8-4A35-B239-05C120492CA0}"/>
    <hyperlink ref="A93" r:id="rId40" xr:uid="{51EF153F-C694-4793-B4B9-A49620ED9ADA}"/>
    <hyperlink ref="A86" r:id="rId41" xr:uid="{C8594167-B470-4669-B06C-FBC8C9698434}"/>
    <hyperlink ref="A70" r:id="rId42" xr:uid="{F3601E87-3D72-4536-8B6C-2FE5A72C9AA1}"/>
    <hyperlink ref="A83" r:id="rId43" xr:uid="{E05F8A93-3070-4B5E-B71C-6990C7F30BBB}"/>
    <hyperlink ref="A99" r:id="rId44" xr:uid="{456B8A78-6486-4F83-BB8E-3CB954DF5D47}"/>
    <hyperlink ref="A74" r:id="rId45" xr:uid="{EBCB1B31-CAE8-49D5-91B3-9D75DA680ED1}"/>
    <hyperlink ref="A75" r:id="rId46" xr:uid="{333255DB-FD4E-4A2D-AD92-365994D509D8}"/>
    <hyperlink ref="A97" r:id="rId47" xr:uid="{52E87D6D-3F96-43F4-91DE-AC907FBA788F}"/>
    <hyperlink ref="A72" r:id="rId48" xr:uid="{CA718844-4B1A-46D5-9C9F-ABCCA3BC8F4C}"/>
    <hyperlink ref="A94" r:id="rId49" xr:uid="{8D03813C-8D0A-4397-9102-CE0C2A90D0C2}"/>
    <hyperlink ref="A69" r:id="rId50" xr:uid="{56833C22-A28E-4E81-8C3F-8FCB9C22D122}"/>
    <hyperlink ref="A76" r:id="rId51" xr:uid="{B3D23FD7-2B50-4A5A-B20F-16D800A912B4}"/>
    <hyperlink ref="A82" r:id="rId52" xr:uid="{2B9FCC63-654E-483D-9E0C-DF4B26682B05}"/>
    <hyperlink ref="A84" r:id="rId53" xr:uid="{F95D3E7B-CE68-40ED-B45E-053AD0F3A32F}"/>
    <hyperlink ref="A85" r:id="rId54" xr:uid="{8BAA0AA3-60BB-493C-9399-5EAC1F5A286D}"/>
    <hyperlink ref="A92" r:id="rId55" xr:uid="{8F5DD5A9-881D-459E-A447-580EB096435F}"/>
    <hyperlink ref="A87" r:id="rId56" xr:uid="{5407F83F-8DFB-4F44-90A6-F5F698845DA3}"/>
    <hyperlink ref="A95" r:id="rId57" xr:uid="{F18729B5-DCB2-410A-956C-147F9AA7CD10}"/>
    <hyperlink ref="A96" r:id="rId58" location="photo16" display="https://www.spiti24.gr/en/6165037 - photo16" xr:uid="{FE9CB36D-E5CD-434E-A6EB-014AD4E5459F}"/>
    <hyperlink ref="A98" r:id="rId59" location="photo20" display="https://www.spiti24.gr/en/6411268 - photo20" xr:uid="{B0373487-B063-432F-AE91-B0E54F59D38F}"/>
    <hyperlink ref="A88" r:id="rId60" xr:uid="{DF16BAF1-C7B0-49B8-A3DB-C3CB88BE876D}"/>
  </hyperlinks>
  <pageMargins left="0.7" right="0.7" top="0.75" bottom="0.75" header="0.3" footer="0.3"/>
  <pageSetup paperSize="9" orientation="portrait" horizontalDpi="0" verticalDpi="0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משתמש אורח</cp:lastModifiedBy>
  <cp:revision/>
  <dcterms:created xsi:type="dcterms:W3CDTF">2020-06-29T06:17:00Z</dcterms:created>
  <dcterms:modified xsi:type="dcterms:W3CDTF">2021-12-23T12:15:29Z</dcterms:modified>
  <cp:category/>
  <cp:contentStatus/>
</cp:coreProperties>
</file>